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780" windowHeight="9060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P244" i="1" l="1"/>
  <c r="O244" i="1"/>
  <c r="P243" i="1"/>
  <c r="O243" i="1"/>
  <c r="P242" i="1"/>
  <c r="O242" i="1"/>
  <c r="P241" i="1"/>
  <c r="O241" i="1"/>
  <c r="P240" i="1"/>
  <c r="O240" i="1"/>
  <c r="P239" i="1"/>
  <c r="O239" i="1"/>
  <c r="P238" i="1"/>
  <c r="O238" i="1"/>
  <c r="P237" i="1"/>
  <c r="O237" i="1"/>
  <c r="M237" i="1"/>
  <c r="M238" i="1" s="1"/>
  <c r="H237" i="1"/>
  <c r="H238" i="1" s="1"/>
  <c r="H239" i="1" s="1"/>
  <c r="H240" i="1" s="1"/>
  <c r="H241" i="1" s="1"/>
  <c r="H242" i="1" s="1"/>
  <c r="H243" i="1" s="1"/>
  <c r="H244" i="1" s="1"/>
  <c r="F244" i="1"/>
  <c r="F243" i="1"/>
  <c r="F242" i="1"/>
  <c r="F241" i="1"/>
  <c r="F240" i="1"/>
  <c r="F239" i="1"/>
  <c r="F238" i="1"/>
  <c r="F237" i="1"/>
  <c r="E244" i="1"/>
  <c r="E243" i="1"/>
  <c r="E242" i="1"/>
  <c r="E241" i="1"/>
  <c r="E240" i="1"/>
  <c r="E239" i="1"/>
  <c r="E238" i="1"/>
  <c r="E237" i="1"/>
  <c r="J245" i="1"/>
  <c r="L244" i="1"/>
  <c r="L243" i="1"/>
  <c r="J244" i="1"/>
  <c r="J243" i="1"/>
  <c r="L242" i="1"/>
  <c r="J242" i="1"/>
  <c r="L241" i="1"/>
  <c r="J241" i="1"/>
  <c r="L240" i="1"/>
  <c r="J240" i="1"/>
  <c r="L239" i="1"/>
  <c r="J239" i="1"/>
  <c r="L238" i="1"/>
  <c r="J238" i="1"/>
  <c r="L237" i="1"/>
  <c r="J237" i="1"/>
  <c r="P236" i="1"/>
  <c r="O236" i="1"/>
  <c r="P235" i="1"/>
  <c r="O235" i="1"/>
  <c r="P234" i="1"/>
  <c r="O234" i="1"/>
  <c r="P233" i="1"/>
  <c r="O233" i="1"/>
  <c r="P232" i="1"/>
  <c r="O232" i="1"/>
  <c r="P231" i="1"/>
  <c r="O231" i="1"/>
  <c r="P230" i="1"/>
  <c r="O230" i="1"/>
  <c r="P229" i="1"/>
  <c r="O229" i="1"/>
  <c r="P228" i="1"/>
  <c r="O228" i="1"/>
  <c r="P227" i="1"/>
  <c r="O227" i="1"/>
  <c r="P226" i="1"/>
  <c r="O226" i="1"/>
  <c r="P225" i="1"/>
  <c r="O225" i="1"/>
  <c r="M225" i="1"/>
  <c r="N225" i="1" s="1"/>
  <c r="P224" i="1"/>
  <c r="O224" i="1"/>
  <c r="M224" i="1"/>
  <c r="Q224" i="1" s="1"/>
  <c r="R224" i="1" s="1"/>
  <c r="Q223" i="1"/>
  <c r="R223" i="1" s="1"/>
  <c r="P223" i="1"/>
  <c r="O223" i="1"/>
  <c r="M223" i="1"/>
  <c r="N223" i="1" s="1"/>
  <c r="H223" i="1"/>
  <c r="H224" i="1" s="1"/>
  <c r="H225" i="1" s="1"/>
  <c r="H226" i="1" s="1"/>
  <c r="H227" i="1" s="1"/>
  <c r="H228" i="1" s="1"/>
  <c r="H229" i="1" s="1"/>
  <c r="H230" i="1" s="1"/>
  <c r="H231" i="1" s="1"/>
  <c r="H232" i="1" s="1"/>
  <c r="H233" i="1" s="1"/>
  <c r="H234" i="1" s="1"/>
  <c r="H235" i="1" s="1"/>
  <c r="H236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L236" i="1"/>
  <c r="J236" i="1"/>
  <c r="L235" i="1"/>
  <c r="J235" i="1"/>
  <c r="L234" i="1"/>
  <c r="J234" i="1"/>
  <c r="L233" i="1"/>
  <c r="J233" i="1"/>
  <c r="L232" i="1"/>
  <c r="J232" i="1"/>
  <c r="L231" i="1"/>
  <c r="J231" i="1"/>
  <c r="L230" i="1"/>
  <c r="J230" i="1"/>
  <c r="L229" i="1"/>
  <c r="J229" i="1"/>
  <c r="L228" i="1"/>
  <c r="J228" i="1"/>
  <c r="L227" i="1"/>
  <c r="J227" i="1"/>
  <c r="L226" i="1"/>
  <c r="J226" i="1"/>
  <c r="L225" i="1"/>
  <c r="L224" i="1"/>
  <c r="J225" i="1"/>
  <c r="J224" i="1"/>
  <c r="L223" i="1"/>
  <c r="J223" i="1"/>
  <c r="P222" i="1"/>
  <c r="O222" i="1"/>
  <c r="P221" i="1"/>
  <c r="O221" i="1"/>
  <c r="P220" i="1"/>
  <c r="O220" i="1"/>
  <c r="P219" i="1"/>
  <c r="O219" i="1"/>
  <c r="P218" i="1"/>
  <c r="O218" i="1"/>
  <c r="P217" i="1"/>
  <c r="O217" i="1"/>
  <c r="P216" i="1"/>
  <c r="O216" i="1"/>
  <c r="P215" i="1"/>
  <c r="O215" i="1"/>
  <c r="P214" i="1"/>
  <c r="O214" i="1"/>
  <c r="P213" i="1"/>
  <c r="O213" i="1"/>
  <c r="P212" i="1"/>
  <c r="O212" i="1"/>
  <c r="P211" i="1"/>
  <c r="O211" i="1"/>
  <c r="M211" i="1"/>
  <c r="N211" i="1" s="1"/>
  <c r="P210" i="1"/>
  <c r="O210" i="1"/>
  <c r="M210" i="1"/>
  <c r="Q210" i="1" s="1"/>
  <c r="R210" i="1" s="1"/>
  <c r="Q209" i="1"/>
  <c r="R209" i="1" s="1"/>
  <c r="P209" i="1"/>
  <c r="O209" i="1"/>
  <c r="M209" i="1"/>
  <c r="N209" i="1" s="1"/>
  <c r="H209" i="1"/>
  <c r="H210" i="1" s="1"/>
  <c r="H211" i="1" s="1"/>
  <c r="H212" i="1" s="1"/>
  <c r="H213" i="1" s="1"/>
  <c r="H214" i="1" s="1"/>
  <c r="H215" i="1" s="1"/>
  <c r="H216" i="1" s="1"/>
  <c r="H217" i="1" s="1"/>
  <c r="H218" i="1" s="1"/>
  <c r="H219" i="1" s="1"/>
  <c r="H220" i="1" s="1"/>
  <c r="H221" i="1" s="1"/>
  <c r="H222" i="1" s="1"/>
  <c r="E222" i="1"/>
  <c r="F222" i="1" s="1"/>
  <c r="E221" i="1"/>
  <c r="F221" i="1" s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E212" i="1"/>
  <c r="F213" i="1" s="1"/>
  <c r="E211" i="1"/>
  <c r="F211" i="1" s="1"/>
  <c r="E210" i="1"/>
  <c r="F210" i="1" s="1"/>
  <c r="F209" i="1"/>
  <c r="E209" i="1"/>
  <c r="L222" i="1"/>
  <c r="J222" i="1"/>
  <c r="L221" i="1"/>
  <c r="J221" i="1"/>
  <c r="L220" i="1"/>
  <c r="J220" i="1"/>
  <c r="L219" i="1"/>
  <c r="J219" i="1"/>
  <c r="L218" i="1"/>
  <c r="J218" i="1"/>
  <c r="L217" i="1"/>
  <c r="J217" i="1"/>
  <c r="L216" i="1"/>
  <c r="J216" i="1"/>
  <c r="L215" i="1"/>
  <c r="J215" i="1"/>
  <c r="L214" i="1"/>
  <c r="J214" i="1"/>
  <c r="L213" i="1"/>
  <c r="J213" i="1"/>
  <c r="L212" i="1"/>
  <c r="J212" i="1"/>
  <c r="L211" i="1"/>
  <c r="J211" i="1"/>
  <c r="L210" i="1"/>
  <c r="L209" i="1"/>
  <c r="J210" i="1"/>
  <c r="J209" i="1"/>
  <c r="N238" i="1" l="1"/>
  <c r="M239" i="1"/>
  <c r="Q238" i="1"/>
  <c r="R238" i="1" s="1"/>
  <c r="N237" i="1"/>
  <c r="Q237" i="1"/>
  <c r="R237" i="1" s="1"/>
  <c r="N224" i="1"/>
  <c r="Q225" i="1"/>
  <c r="R225" i="1" s="1"/>
  <c r="M226" i="1"/>
  <c r="N210" i="1"/>
  <c r="Q211" i="1"/>
  <c r="R211" i="1" s="1"/>
  <c r="M212" i="1"/>
  <c r="F212" i="1"/>
  <c r="N239" i="1" l="1"/>
  <c r="M240" i="1"/>
  <c r="Q239" i="1"/>
  <c r="R239" i="1" s="1"/>
  <c r="N226" i="1"/>
  <c r="M227" i="1"/>
  <c r="Q226" i="1"/>
  <c r="R226" i="1" s="1"/>
  <c r="N212" i="1"/>
  <c r="Q212" i="1"/>
  <c r="R212" i="1" s="1"/>
  <c r="M213" i="1"/>
  <c r="Q240" i="1" l="1"/>
  <c r="R240" i="1" s="1"/>
  <c r="M241" i="1"/>
  <c r="N240" i="1"/>
  <c r="M228" i="1"/>
  <c r="Q227" i="1"/>
  <c r="R227" i="1" s="1"/>
  <c r="N227" i="1"/>
  <c r="N213" i="1"/>
  <c r="M214" i="1"/>
  <c r="Q213" i="1"/>
  <c r="R213" i="1" s="1"/>
  <c r="M242" i="1" l="1"/>
  <c r="Q241" i="1"/>
  <c r="R241" i="1" s="1"/>
  <c r="N241" i="1"/>
  <c r="N228" i="1"/>
  <c r="Q228" i="1"/>
  <c r="R228" i="1" s="1"/>
  <c r="M229" i="1"/>
  <c r="Q214" i="1"/>
  <c r="R214" i="1" s="1"/>
  <c r="N214" i="1"/>
  <c r="M215" i="1"/>
  <c r="N242" i="1" l="1"/>
  <c r="M243" i="1"/>
  <c r="Q242" i="1"/>
  <c r="R242" i="1" s="1"/>
  <c r="N229" i="1"/>
  <c r="M230" i="1"/>
  <c r="Q229" i="1"/>
  <c r="R229" i="1" s="1"/>
  <c r="M216" i="1"/>
  <c r="N215" i="1"/>
  <c r="Q215" i="1"/>
  <c r="R215" i="1" s="1"/>
  <c r="N243" i="1" l="1"/>
  <c r="Q243" i="1"/>
  <c r="R243" i="1" s="1"/>
  <c r="M244" i="1"/>
  <c r="N230" i="1"/>
  <c r="M231" i="1"/>
  <c r="Q230" i="1"/>
  <c r="R230" i="1" s="1"/>
  <c r="N216" i="1"/>
  <c r="M217" i="1"/>
  <c r="Q216" i="1"/>
  <c r="R216" i="1" s="1"/>
  <c r="Q244" i="1" l="1"/>
  <c r="R244" i="1" s="1"/>
  <c r="N244" i="1"/>
  <c r="N231" i="1"/>
  <c r="M232" i="1"/>
  <c r="Q231" i="1"/>
  <c r="R231" i="1" s="1"/>
  <c r="N217" i="1"/>
  <c r="M218" i="1"/>
  <c r="Q217" i="1"/>
  <c r="R217" i="1" s="1"/>
  <c r="Q232" i="1" l="1"/>
  <c r="R232" i="1" s="1"/>
  <c r="N232" i="1"/>
  <c r="M233" i="1"/>
  <c r="Q218" i="1"/>
  <c r="R218" i="1" s="1"/>
  <c r="M219" i="1"/>
  <c r="N218" i="1"/>
  <c r="N233" i="1" l="1"/>
  <c r="M234" i="1"/>
  <c r="Q233" i="1"/>
  <c r="R233" i="1" s="1"/>
  <c r="M220" i="1"/>
  <c r="Q219" i="1"/>
  <c r="R219" i="1" s="1"/>
  <c r="N219" i="1"/>
  <c r="N234" i="1" l="1"/>
  <c r="M235" i="1"/>
  <c r="Q234" i="1"/>
  <c r="R234" i="1" s="1"/>
  <c r="N220" i="1"/>
  <c r="M221" i="1"/>
  <c r="Q220" i="1"/>
  <c r="R220" i="1" s="1"/>
  <c r="M236" i="1" l="1"/>
  <c r="N235" i="1"/>
  <c r="Q235" i="1"/>
  <c r="R235" i="1" s="1"/>
  <c r="M222" i="1"/>
  <c r="N221" i="1"/>
  <c r="Q221" i="1"/>
  <c r="R221" i="1" s="1"/>
  <c r="Q236" i="1" l="1"/>
  <c r="R236" i="1" s="1"/>
  <c r="N236" i="1"/>
  <c r="Q222" i="1"/>
  <c r="R222" i="1" s="1"/>
  <c r="N222" i="1"/>
  <c r="P208" i="1" l="1"/>
  <c r="O208" i="1"/>
  <c r="P207" i="1"/>
  <c r="O207" i="1"/>
  <c r="P206" i="1"/>
  <c r="O206" i="1"/>
  <c r="P205" i="1"/>
  <c r="O205" i="1"/>
  <c r="P204" i="1"/>
  <c r="O204" i="1"/>
  <c r="P203" i="1"/>
  <c r="O203" i="1"/>
  <c r="M203" i="1"/>
  <c r="M204" i="1" s="1"/>
  <c r="P202" i="1"/>
  <c r="O202" i="1"/>
  <c r="M202" i="1"/>
  <c r="Q202" i="1" s="1"/>
  <c r="R202" i="1" s="1"/>
  <c r="H203" i="1"/>
  <c r="H204" i="1" s="1"/>
  <c r="H205" i="1" s="1"/>
  <c r="H206" i="1" s="1"/>
  <c r="H207" i="1" s="1"/>
  <c r="H208" i="1" s="1"/>
  <c r="H202" i="1"/>
  <c r="F208" i="1"/>
  <c r="E208" i="1"/>
  <c r="E207" i="1"/>
  <c r="F207" i="1" s="1"/>
  <c r="E206" i="1"/>
  <c r="F206" i="1" s="1"/>
  <c r="E205" i="1"/>
  <c r="F205" i="1" s="1"/>
  <c r="F204" i="1"/>
  <c r="E204" i="1"/>
  <c r="E203" i="1"/>
  <c r="F203" i="1" s="1"/>
  <c r="E202" i="1"/>
  <c r="F202" i="1" s="1"/>
  <c r="L208" i="1"/>
  <c r="J208" i="1"/>
  <c r="L207" i="1"/>
  <c r="J207" i="1"/>
  <c r="L206" i="1"/>
  <c r="J206" i="1"/>
  <c r="L205" i="1"/>
  <c r="J205" i="1"/>
  <c r="L204" i="1"/>
  <c r="J204" i="1"/>
  <c r="L203" i="1"/>
  <c r="J203" i="1"/>
  <c r="L202" i="1"/>
  <c r="J202" i="1"/>
  <c r="P201" i="1"/>
  <c r="O201" i="1"/>
  <c r="P200" i="1"/>
  <c r="O200" i="1"/>
  <c r="P199" i="1"/>
  <c r="O199" i="1"/>
  <c r="P198" i="1"/>
  <c r="O198" i="1"/>
  <c r="P197" i="1"/>
  <c r="O197" i="1"/>
  <c r="P196" i="1"/>
  <c r="O196" i="1"/>
  <c r="P195" i="1"/>
  <c r="O195" i="1"/>
  <c r="M195" i="1"/>
  <c r="N195" i="1" s="1"/>
  <c r="H196" i="1"/>
  <c r="H197" i="1" s="1"/>
  <c r="H198" i="1" s="1"/>
  <c r="H199" i="1" s="1"/>
  <c r="H200" i="1" s="1"/>
  <c r="H201" i="1" s="1"/>
  <c r="H195" i="1"/>
  <c r="E201" i="1"/>
  <c r="F201" i="1" s="1"/>
  <c r="E200" i="1"/>
  <c r="F200" i="1" s="1"/>
  <c r="E199" i="1"/>
  <c r="F199" i="1" s="1"/>
  <c r="E198" i="1"/>
  <c r="F198" i="1" s="1"/>
  <c r="E197" i="1"/>
  <c r="F197" i="1" s="1"/>
  <c r="E196" i="1"/>
  <c r="F196" i="1" s="1"/>
  <c r="E195" i="1"/>
  <c r="F195" i="1" s="1"/>
  <c r="L201" i="1"/>
  <c r="J201" i="1"/>
  <c r="L200" i="1"/>
  <c r="J200" i="1"/>
  <c r="L199" i="1"/>
  <c r="J199" i="1"/>
  <c r="J198" i="1"/>
  <c r="J197" i="1"/>
  <c r="J196" i="1"/>
  <c r="J195" i="1"/>
  <c r="L198" i="1"/>
  <c r="L197" i="1"/>
  <c r="L196" i="1"/>
  <c r="L195" i="1"/>
  <c r="Q204" i="1" l="1"/>
  <c r="R204" i="1" s="1"/>
  <c r="N204" i="1"/>
  <c r="M205" i="1"/>
  <c r="N203" i="1"/>
  <c r="N202" i="1"/>
  <c r="Q203" i="1"/>
  <c r="R203" i="1" s="1"/>
  <c r="Q195" i="1"/>
  <c r="R195" i="1" s="1"/>
  <c r="M196" i="1"/>
  <c r="A14" i="1"/>
  <c r="B9" i="1"/>
  <c r="A15" i="1"/>
  <c r="A13" i="1"/>
  <c r="P194" i="1"/>
  <c r="O194" i="1"/>
  <c r="M194" i="1"/>
  <c r="Q194" i="1" s="1"/>
  <c r="R194" i="1" s="1"/>
  <c r="Q193" i="1"/>
  <c r="R193" i="1" s="1"/>
  <c r="P193" i="1"/>
  <c r="O193" i="1"/>
  <c r="M193" i="1"/>
  <c r="N193" i="1" s="1"/>
  <c r="Q192" i="1"/>
  <c r="R192" i="1" s="1"/>
  <c r="P192" i="1"/>
  <c r="O192" i="1"/>
  <c r="M192" i="1"/>
  <c r="N192" i="1" s="1"/>
  <c r="H192" i="1"/>
  <c r="H193" i="1" s="1"/>
  <c r="H194" i="1" s="1"/>
  <c r="E194" i="1"/>
  <c r="E193" i="1"/>
  <c r="F194" i="1" s="1"/>
  <c r="F192" i="1"/>
  <c r="E192" i="1"/>
  <c r="L194" i="1"/>
  <c r="J194" i="1"/>
  <c r="L193" i="1"/>
  <c r="J193" i="1"/>
  <c r="L192" i="1"/>
  <c r="J192" i="1"/>
  <c r="P191" i="1"/>
  <c r="O191" i="1"/>
  <c r="P190" i="1"/>
  <c r="O190" i="1"/>
  <c r="P189" i="1"/>
  <c r="O189" i="1"/>
  <c r="P188" i="1"/>
  <c r="O188" i="1"/>
  <c r="M188" i="1"/>
  <c r="M189" i="1" s="1"/>
  <c r="Q187" i="1"/>
  <c r="R187" i="1" s="1"/>
  <c r="P187" i="1"/>
  <c r="O187" i="1"/>
  <c r="M187" i="1"/>
  <c r="N187" i="1" s="1"/>
  <c r="H187" i="1"/>
  <c r="H188" i="1" s="1"/>
  <c r="H189" i="1" s="1"/>
  <c r="H190" i="1" s="1"/>
  <c r="H191" i="1" s="1"/>
  <c r="E191" i="1"/>
  <c r="F191" i="1" s="1"/>
  <c r="E190" i="1"/>
  <c r="F190" i="1" s="1"/>
  <c r="F189" i="1"/>
  <c r="E189" i="1"/>
  <c r="E188" i="1"/>
  <c r="F188" i="1" s="1"/>
  <c r="E187" i="1"/>
  <c r="F187" i="1" s="1"/>
  <c r="L191" i="1"/>
  <c r="J191" i="1"/>
  <c r="L190" i="1"/>
  <c r="J190" i="1"/>
  <c r="L189" i="1"/>
  <c r="J189" i="1"/>
  <c r="L188" i="1"/>
  <c r="J188" i="1"/>
  <c r="L187" i="1"/>
  <c r="J187" i="1"/>
  <c r="M206" i="1" l="1"/>
  <c r="Q205" i="1"/>
  <c r="R205" i="1" s="1"/>
  <c r="N205" i="1"/>
  <c r="N196" i="1"/>
  <c r="M197" i="1"/>
  <c r="Q196" i="1"/>
  <c r="R196" i="1" s="1"/>
  <c r="N194" i="1"/>
  <c r="F193" i="1"/>
  <c r="N189" i="1"/>
  <c r="Q189" i="1"/>
  <c r="R189" i="1" s="1"/>
  <c r="M190" i="1"/>
  <c r="N188" i="1"/>
  <c r="Q188" i="1"/>
  <c r="R188" i="1" s="1"/>
  <c r="P186" i="1"/>
  <c r="O186" i="1"/>
  <c r="P185" i="1"/>
  <c r="O185" i="1"/>
  <c r="P184" i="1"/>
  <c r="O184" i="1"/>
  <c r="P183" i="1"/>
  <c r="O183" i="1"/>
  <c r="P182" i="1"/>
  <c r="O182" i="1"/>
  <c r="P181" i="1"/>
  <c r="O181" i="1"/>
  <c r="M181" i="1"/>
  <c r="M182" i="1" s="1"/>
  <c r="P180" i="1"/>
  <c r="O180" i="1"/>
  <c r="M180" i="1"/>
  <c r="Q180" i="1" s="1"/>
  <c r="R180" i="1" s="1"/>
  <c r="H180" i="1"/>
  <c r="H181" i="1" s="1"/>
  <c r="H182" i="1" s="1"/>
  <c r="H183" i="1" s="1"/>
  <c r="H184" i="1" s="1"/>
  <c r="H185" i="1" s="1"/>
  <c r="H186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L186" i="1"/>
  <c r="J186" i="1"/>
  <c r="L185" i="1"/>
  <c r="J185" i="1"/>
  <c r="L184" i="1"/>
  <c r="J184" i="1"/>
  <c r="L183" i="1"/>
  <c r="J183" i="1"/>
  <c r="L182" i="1"/>
  <c r="J182" i="1"/>
  <c r="L181" i="1"/>
  <c r="J181" i="1"/>
  <c r="L180" i="1"/>
  <c r="J180" i="1"/>
  <c r="Q206" i="1" l="1"/>
  <c r="R206" i="1" s="1"/>
  <c r="N206" i="1"/>
  <c r="M207" i="1"/>
  <c r="N197" i="1"/>
  <c r="Q197" i="1"/>
  <c r="R197" i="1" s="1"/>
  <c r="M198" i="1"/>
  <c r="N190" i="1"/>
  <c r="Q190" i="1"/>
  <c r="R190" i="1" s="1"/>
  <c r="M191" i="1"/>
  <c r="N182" i="1"/>
  <c r="M183" i="1"/>
  <c r="Q182" i="1"/>
  <c r="R182" i="1" s="1"/>
  <c r="N181" i="1"/>
  <c r="N180" i="1"/>
  <c r="Q181" i="1"/>
  <c r="R181" i="1" s="1"/>
  <c r="N207" i="1" l="1"/>
  <c r="M208" i="1"/>
  <c r="Q207" i="1"/>
  <c r="R207" i="1" s="1"/>
  <c r="Q198" i="1"/>
  <c r="R198" i="1" s="1"/>
  <c r="N198" i="1"/>
  <c r="M199" i="1"/>
  <c r="Q191" i="1"/>
  <c r="R191" i="1" s="1"/>
  <c r="N191" i="1"/>
  <c r="N183" i="1"/>
  <c r="M184" i="1"/>
  <c r="Q183" i="1"/>
  <c r="R183" i="1" s="1"/>
  <c r="Q208" i="1" l="1"/>
  <c r="R208" i="1" s="1"/>
  <c r="N208" i="1"/>
  <c r="N199" i="1"/>
  <c r="M200" i="1"/>
  <c r="Q199" i="1"/>
  <c r="R199" i="1" s="1"/>
  <c r="Q184" i="1"/>
  <c r="R184" i="1" s="1"/>
  <c r="N184" i="1"/>
  <c r="M185" i="1"/>
  <c r="N200" i="1" l="1"/>
  <c r="M201" i="1"/>
  <c r="Q200" i="1"/>
  <c r="R200" i="1" s="1"/>
  <c r="M186" i="1"/>
  <c r="Q185" i="1"/>
  <c r="R185" i="1" s="1"/>
  <c r="N185" i="1"/>
  <c r="Q201" i="1" l="1"/>
  <c r="R201" i="1" s="1"/>
  <c r="N201" i="1"/>
  <c r="N186" i="1"/>
  <c r="Q186" i="1"/>
  <c r="R186" i="1" s="1"/>
  <c r="P179" i="1" l="1"/>
  <c r="O179" i="1"/>
  <c r="P178" i="1"/>
  <c r="O178" i="1"/>
  <c r="P177" i="1"/>
  <c r="O177" i="1"/>
  <c r="P176" i="1"/>
  <c r="O176" i="1"/>
  <c r="P175" i="1"/>
  <c r="O175" i="1"/>
  <c r="M175" i="1"/>
  <c r="Q175" i="1" s="1"/>
  <c r="R175" i="1" s="1"/>
  <c r="R174" i="1"/>
  <c r="Q174" i="1"/>
  <c r="P174" i="1"/>
  <c r="O174" i="1"/>
  <c r="M174" i="1"/>
  <c r="N174" i="1" s="1"/>
  <c r="H174" i="1"/>
  <c r="H175" i="1" s="1"/>
  <c r="H176" i="1" s="1"/>
  <c r="H177" i="1" s="1"/>
  <c r="H178" i="1" s="1"/>
  <c r="H179" i="1" s="1"/>
  <c r="E179" i="1"/>
  <c r="F179" i="1" s="1"/>
  <c r="E178" i="1"/>
  <c r="F178" i="1" s="1"/>
  <c r="E177" i="1"/>
  <c r="F177" i="1" s="1"/>
  <c r="E176" i="1"/>
  <c r="F176" i="1" s="1"/>
  <c r="E175" i="1"/>
  <c r="F175" i="1" s="1"/>
  <c r="E174" i="1"/>
  <c r="F174" i="1" s="1"/>
  <c r="L179" i="1"/>
  <c r="J179" i="1"/>
  <c r="L178" i="1"/>
  <c r="J178" i="1"/>
  <c r="L177" i="1"/>
  <c r="J177" i="1"/>
  <c r="L176" i="1"/>
  <c r="J176" i="1"/>
  <c r="L175" i="1"/>
  <c r="J175" i="1"/>
  <c r="L174" i="1"/>
  <c r="J174" i="1"/>
  <c r="M176" i="1" l="1"/>
  <c r="N175" i="1"/>
  <c r="M177" i="1" l="1"/>
  <c r="Q176" i="1"/>
  <c r="R176" i="1" s="1"/>
  <c r="N176" i="1"/>
  <c r="P173" i="1"/>
  <c r="O173" i="1"/>
  <c r="P172" i="1"/>
  <c r="O172" i="1"/>
  <c r="P171" i="1"/>
  <c r="O171" i="1"/>
  <c r="P170" i="1"/>
  <c r="O170" i="1"/>
  <c r="M170" i="1"/>
  <c r="M171" i="1" s="1"/>
  <c r="Q169" i="1"/>
  <c r="R169" i="1" s="1"/>
  <c r="P169" i="1"/>
  <c r="O169" i="1"/>
  <c r="M169" i="1"/>
  <c r="N169" i="1" s="1"/>
  <c r="Q168" i="1"/>
  <c r="R168" i="1" s="1"/>
  <c r="P168" i="1"/>
  <c r="O168" i="1"/>
  <c r="M168" i="1"/>
  <c r="N168" i="1" s="1"/>
  <c r="H168" i="1"/>
  <c r="H169" i="1" s="1"/>
  <c r="H170" i="1" s="1"/>
  <c r="H171" i="1" s="1"/>
  <c r="H172" i="1" s="1"/>
  <c r="H173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L173" i="1"/>
  <c r="J173" i="1"/>
  <c r="L172" i="1"/>
  <c r="J172" i="1"/>
  <c r="L171" i="1"/>
  <c r="J171" i="1"/>
  <c r="L170" i="1"/>
  <c r="J170" i="1"/>
  <c r="L169" i="1"/>
  <c r="J169" i="1"/>
  <c r="L168" i="1"/>
  <c r="J168" i="1"/>
  <c r="N177" i="1" l="1"/>
  <c r="M178" i="1"/>
  <c r="Q177" i="1"/>
  <c r="R177" i="1" s="1"/>
  <c r="N171" i="1"/>
  <c r="M172" i="1"/>
  <c r="Q171" i="1"/>
  <c r="R171" i="1" s="1"/>
  <c r="N170" i="1"/>
  <c r="Q170" i="1"/>
  <c r="R170" i="1" s="1"/>
  <c r="P167" i="1"/>
  <c r="O167" i="1"/>
  <c r="M167" i="1"/>
  <c r="Q167" i="1" s="1"/>
  <c r="R167" i="1" s="1"/>
  <c r="H167" i="1"/>
  <c r="E167" i="1"/>
  <c r="F167" i="1" s="1"/>
  <c r="L167" i="1"/>
  <c r="J167" i="1"/>
  <c r="N178" i="1" l="1"/>
  <c r="Q178" i="1"/>
  <c r="R178" i="1" s="1"/>
  <c r="M179" i="1"/>
  <c r="N172" i="1"/>
  <c r="M173" i="1"/>
  <c r="Q172" i="1"/>
  <c r="R172" i="1" s="1"/>
  <c r="N167" i="1"/>
  <c r="E162" i="1"/>
  <c r="F162" i="1"/>
  <c r="H162" i="1"/>
  <c r="J162" i="1"/>
  <c r="L162" i="1"/>
  <c r="M162" i="1"/>
  <c r="N162" i="1"/>
  <c r="O162" i="1"/>
  <c r="P162" i="1"/>
  <c r="P166" i="1"/>
  <c r="O166" i="1"/>
  <c r="P165" i="1"/>
  <c r="O165" i="1"/>
  <c r="P164" i="1"/>
  <c r="O164" i="1"/>
  <c r="M164" i="1"/>
  <c r="N164" i="1" s="1"/>
  <c r="P163" i="1"/>
  <c r="O163" i="1"/>
  <c r="M163" i="1"/>
  <c r="Q163" i="1" s="1"/>
  <c r="R163" i="1" s="1"/>
  <c r="Q162" i="1"/>
  <c r="R162" i="1" s="1"/>
  <c r="H163" i="1"/>
  <c r="H164" i="1" s="1"/>
  <c r="H165" i="1" s="1"/>
  <c r="H166" i="1" s="1"/>
  <c r="E166" i="1"/>
  <c r="F166" i="1" s="1"/>
  <c r="F165" i="1"/>
  <c r="E165" i="1"/>
  <c r="E164" i="1"/>
  <c r="F164" i="1" s="1"/>
  <c r="E163" i="1"/>
  <c r="F163" i="1" s="1"/>
  <c r="L166" i="1"/>
  <c r="J166" i="1"/>
  <c r="L165" i="1"/>
  <c r="J165" i="1"/>
  <c r="L164" i="1"/>
  <c r="J164" i="1"/>
  <c r="L163" i="1"/>
  <c r="J163" i="1"/>
  <c r="P161" i="1"/>
  <c r="O161" i="1"/>
  <c r="P160" i="1"/>
  <c r="O160" i="1"/>
  <c r="P159" i="1"/>
  <c r="O159" i="1"/>
  <c r="P158" i="1"/>
  <c r="O158" i="1"/>
  <c r="P157" i="1"/>
  <c r="O157" i="1"/>
  <c r="P156" i="1"/>
  <c r="O156" i="1"/>
  <c r="M156" i="1"/>
  <c r="N156" i="1" s="1"/>
  <c r="H156" i="1"/>
  <c r="H157" i="1" s="1"/>
  <c r="H158" i="1" s="1"/>
  <c r="H159" i="1" s="1"/>
  <c r="H160" i="1" s="1"/>
  <c r="H161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L161" i="1"/>
  <c r="J161" i="1"/>
  <c r="L160" i="1"/>
  <c r="J160" i="1"/>
  <c r="L159" i="1"/>
  <c r="J159" i="1"/>
  <c r="L158" i="1"/>
  <c r="J158" i="1"/>
  <c r="L157" i="1"/>
  <c r="J157" i="1"/>
  <c r="L156" i="1"/>
  <c r="J156" i="1"/>
  <c r="Q179" i="1" l="1"/>
  <c r="R179" i="1" s="1"/>
  <c r="N179" i="1"/>
  <c r="Q173" i="1"/>
  <c r="R173" i="1" s="1"/>
  <c r="N173" i="1"/>
  <c r="N163" i="1"/>
  <c r="Q164" i="1"/>
  <c r="R164" i="1" s="1"/>
  <c r="M165" i="1"/>
  <c r="Q156" i="1"/>
  <c r="R156" i="1" s="1"/>
  <c r="M157" i="1"/>
  <c r="L155" i="1"/>
  <c r="P155" i="1"/>
  <c r="O155" i="1"/>
  <c r="P154" i="1"/>
  <c r="O154" i="1"/>
  <c r="P153" i="1"/>
  <c r="O153" i="1"/>
  <c r="N153" i="1"/>
  <c r="M153" i="1"/>
  <c r="M154" i="1" s="1"/>
  <c r="H153" i="1"/>
  <c r="H154" i="1" s="1"/>
  <c r="H155" i="1" s="1"/>
  <c r="E155" i="1"/>
  <c r="F155" i="1" s="1"/>
  <c r="F154" i="1"/>
  <c r="E154" i="1"/>
  <c r="F153" i="1"/>
  <c r="E153" i="1"/>
  <c r="J155" i="1"/>
  <c r="L154" i="1"/>
  <c r="J154" i="1"/>
  <c r="L153" i="1"/>
  <c r="J153" i="1"/>
  <c r="P152" i="1"/>
  <c r="O152" i="1"/>
  <c r="P151" i="1"/>
  <c r="O151" i="1"/>
  <c r="P150" i="1"/>
  <c r="O150" i="1"/>
  <c r="P149" i="1"/>
  <c r="O149" i="1"/>
  <c r="M149" i="1"/>
  <c r="M150" i="1" s="1"/>
  <c r="H149" i="1"/>
  <c r="H150" i="1" s="1"/>
  <c r="H151" i="1" s="1"/>
  <c r="H152" i="1" s="1"/>
  <c r="F152" i="1"/>
  <c r="E152" i="1"/>
  <c r="E151" i="1"/>
  <c r="F151" i="1" s="1"/>
  <c r="F150" i="1"/>
  <c r="E150" i="1"/>
  <c r="E149" i="1"/>
  <c r="F149" i="1" s="1"/>
  <c r="L152" i="1"/>
  <c r="J152" i="1"/>
  <c r="L151" i="1"/>
  <c r="J151" i="1"/>
  <c r="L150" i="1"/>
  <c r="J150" i="1"/>
  <c r="L149" i="1"/>
  <c r="J149" i="1"/>
  <c r="N165" i="1" l="1"/>
  <c r="M166" i="1"/>
  <c r="Q165" i="1"/>
  <c r="R165" i="1" s="1"/>
  <c r="N157" i="1"/>
  <c r="M158" i="1"/>
  <c r="Q157" i="1"/>
  <c r="R157" i="1" s="1"/>
  <c r="N154" i="1"/>
  <c r="M155" i="1"/>
  <c r="Q154" i="1"/>
  <c r="R154" i="1" s="1"/>
  <c r="Q153" i="1"/>
  <c r="R153" i="1" s="1"/>
  <c r="N150" i="1"/>
  <c r="M151" i="1"/>
  <c r="Q150" i="1"/>
  <c r="R150" i="1" s="1"/>
  <c r="N149" i="1"/>
  <c r="Q149" i="1"/>
  <c r="R149" i="1" s="1"/>
  <c r="P148" i="1"/>
  <c r="O148" i="1"/>
  <c r="P147" i="1"/>
  <c r="O147" i="1"/>
  <c r="M147" i="1"/>
  <c r="N147" i="1" s="1"/>
  <c r="P146" i="1"/>
  <c r="O146" i="1"/>
  <c r="N146" i="1"/>
  <c r="M146" i="1"/>
  <c r="Q146" i="1" s="1"/>
  <c r="R146" i="1" s="1"/>
  <c r="H146" i="1"/>
  <c r="H147" i="1" s="1"/>
  <c r="H148" i="1" s="1"/>
  <c r="E148" i="1"/>
  <c r="F148" i="1" s="1"/>
  <c r="E147" i="1"/>
  <c r="F147" i="1" s="1"/>
  <c r="E146" i="1"/>
  <c r="F146" i="1" s="1"/>
  <c r="L148" i="1"/>
  <c r="J148" i="1"/>
  <c r="L147" i="1"/>
  <c r="J147" i="1"/>
  <c r="L146" i="1"/>
  <c r="J146" i="1"/>
  <c r="P145" i="1"/>
  <c r="O145" i="1"/>
  <c r="P144" i="1"/>
  <c r="O144" i="1"/>
  <c r="P143" i="1"/>
  <c r="O143" i="1"/>
  <c r="M143" i="1"/>
  <c r="M144" i="1" s="1"/>
  <c r="H144" i="1"/>
  <c r="H145" i="1" s="1"/>
  <c r="H143" i="1"/>
  <c r="E145" i="1"/>
  <c r="F145" i="1" s="1"/>
  <c r="E144" i="1"/>
  <c r="F144" i="1" s="1"/>
  <c r="E143" i="1"/>
  <c r="F143" i="1" s="1"/>
  <c r="L145" i="1"/>
  <c r="L144" i="1"/>
  <c r="L143" i="1"/>
  <c r="J145" i="1"/>
  <c r="J144" i="1"/>
  <c r="J143" i="1"/>
  <c r="N166" i="1" l="1"/>
  <c r="Q166" i="1"/>
  <c r="R166" i="1" s="1"/>
  <c r="Q158" i="1"/>
  <c r="R158" i="1" s="1"/>
  <c r="N158" i="1"/>
  <c r="M159" i="1"/>
  <c r="Q155" i="1"/>
  <c r="R155" i="1" s="1"/>
  <c r="N155" i="1"/>
  <c r="N151" i="1"/>
  <c r="M152" i="1"/>
  <c r="Q151" i="1"/>
  <c r="R151" i="1" s="1"/>
  <c r="M148" i="1"/>
  <c r="Q147" i="1"/>
  <c r="R147" i="1" s="1"/>
  <c r="N144" i="1"/>
  <c r="M145" i="1"/>
  <c r="Q144" i="1"/>
  <c r="R144" i="1" s="1"/>
  <c r="N143" i="1"/>
  <c r="Q143" i="1"/>
  <c r="R143" i="1" s="1"/>
  <c r="P142" i="1"/>
  <c r="O142" i="1"/>
  <c r="P141" i="1"/>
  <c r="O141" i="1"/>
  <c r="M141" i="1"/>
  <c r="M142" i="1" s="1"/>
  <c r="P140" i="1"/>
  <c r="O140" i="1"/>
  <c r="M140" i="1"/>
  <c r="Q140" i="1" s="1"/>
  <c r="R140" i="1" s="1"/>
  <c r="H140" i="1"/>
  <c r="H141" i="1" s="1"/>
  <c r="H142" i="1" s="1"/>
  <c r="F142" i="1"/>
  <c r="E142" i="1"/>
  <c r="E141" i="1"/>
  <c r="F141" i="1" s="1"/>
  <c r="E140" i="1"/>
  <c r="F140" i="1" s="1"/>
  <c r="L142" i="1"/>
  <c r="J142" i="1"/>
  <c r="L141" i="1"/>
  <c r="J141" i="1"/>
  <c r="L140" i="1"/>
  <c r="J140" i="1"/>
  <c r="P139" i="1"/>
  <c r="O139" i="1"/>
  <c r="M139" i="1"/>
  <c r="Q139" i="1" s="1"/>
  <c r="R139" i="1" s="1"/>
  <c r="Q138" i="1"/>
  <c r="R138" i="1" s="1"/>
  <c r="P138" i="1"/>
  <c r="O138" i="1"/>
  <c r="N138" i="1"/>
  <c r="M138" i="1"/>
  <c r="H138" i="1"/>
  <c r="H139" i="1" s="1"/>
  <c r="E139" i="1"/>
  <c r="F139" i="1" s="1"/>
  <c r="F138" i="1"/>
  <c r="E138" i="1"/>
  <c r="L139" i="1"/>
  <c r="J139" i="1"/>
  <c r="L138" i="1"/>
  <c r="J138" i="1"/>
  <c r="M160" i="1" l="1"/>
  <c r="Q159" i="1"/>
  <c r="R159" i="1" s="1"/>
  <c r="N159" i="1"/>
  <c r="Q152" i="1"/>
  <c r="R152" i="1" s="1"/>
  <c r="N152" i="1"/>
  <c r="Q148" i="1"/>
  <c r="R148" i="1" s="1"/>
  <c r="N148" i="1"/>
  <c r="N145" i="1"/>
  <c r="Q145" i="1"/>
  <c r="R145" i="1" s="1"/>
  <c r="N142" i="1"/>
  <c r="Q142" i="1"/>
  <c r="R142" i="1" s="1"/>
  <c r="N141" i="1"/>
  <c r="N140" i="1"/>
  <c r="Q141" i="1"/>
  <c r="R141" i="1" s="1"/>
  <c r="N139" i="1"/>
  <c r="P137" i="1"/>
  <c r="O137" i="1"/>
  <c r="M137" i="1"/>
  <c r="Q137" i="1" s="1"/>
  <c r="R137" i="1" s="1"/>
  <c r="H137" i="1"/>
  <c r="E137" i="1"/>
  <c r="F137" i="1" s="1"/>
  <c r="L137" i="1"/>
  <c r="J137" i="1"/>
  <c r="P136" i="1"/>
  <c r="P135" i="1"/>
  <c r="O135" i="1"/>
  <c r="M135" i="1"/>
  <c r="P134" i="1"/>
  <c r="O134" i="1"/>
  <c r="M134" i="1"/>
  <c r="Q134" i="1" s="1"/>
  <c r="R134" i="1" s="1"/>
  <c r="H134" i="1"/>
  <c r="H135" i="1" s="1"/>
  <c r="H136" i="1" s="1"/>
  <c r="E136" i="1"/>
  <c r="F136" i="1" s="1"/>
  <c r="E135" i="1"/>
  <c r="F135" i="1" s="1"/>
  <c r="E134" i="1"/>
  <c r="F134" i="1" s="1"/>
  <c r="L136" i="1"/>
  <c r="O136" i="1" s="1"/>
  <c r="J136" i="1"/>
  <c r="L135" i="1"/>
  <c r="J135" i="1"/>
  <c r="L134" i="1"/>
  <c r="J134" i="1"/>
  <c r="M161" i="1" l="1"/>
  <c r="Q160" i="1"/>
  <c r="R160" i="1" s="1"/>
  <c r="N160" i="1"/>
  <c r="N137" i="1"/>
  <c r="M136" i="1"/>
  <c r="N136" i="1" s="1"/>
  <c r="N135" i="1"/>
  <c r="N134" i="1"/>
  <c r="Q135" i="1"/>
  <c r="R135" i="1" s="1"/>
  <c r="N161" i="1" l="1"/>
  <c r="Q161" i="1"/>
  <c r="R161" i="1" s="1"/>
  <c r="Q136" i="1"/>
  <c r="R136" i="1" s="1"/>
  <c r="P133" i="1" l="1"/>
  <c r="O133" i="1"/>
  <c r="P132" i="1"/>
  <c r="O132" i="1"/>
  <c r="M132" i="1"/>
  <c r="M133" i="1" s="1"/>
  <c r="P131" i="1"/>
  <c r="O131" i="1"/>
  <c r="M131" i="1"/>
  <c r="Q131" i="1" s="1"/>
  <c r="R131" i="1" s="1"/>
  <c r="H131" i="1"/>
  <c r="H132" i="1" s="1"/>
  <c r="H133" i="1" s="1"/>
  <c r="E133" i="1"/>
  <c r="F133" i="1" s="1"/>
  <c r="F132" i="1"/>
  <c r="E132" i="1"/>
  <c r="E131" i="1"/>
  <c r="F131" i="1" s="1"/>
  <c r="L133" i="1"/>
  <c r="J133" i="1"/>
  <c r="L132" i="1"/>
  <c r="J132" i="1"/>
  <c r="L131" i="1"/>
  <c r="J131" i="1"/>
  <c r="N133" i="1" l="1"/>
  <c r="Q133" i="1"/>
  <c r="R133" i="1" s="1"/>
  <c r="N132" i="1"/>
  <c r="N131" i="1"/>
  <c r="Q132" i="1"/>
  <c r="R132" i="1" s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R2" i="1"/>
  <c r="Q130" i="1"/>
  <c r="Q129" i="1"/>
  <c r="Q128" i="1"/>
  <c r="Q127" i="1"/>
  <c r="Q126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  <c r="N105" i="1"/>
  <c r="H129" i="1"/>
  <c r="H130" i="1" s="1"/>
  <c r="O130" i="1"/>
  <c r="M130" i="1"/>
  <c r="O129" i="1"/>
  <c r="M129" i="1"/>
  <c r="E130" i="1"/>
  <c r="F130" i="1" s="1"/>
  <c r="E129" i="1"/>
  <c r="F129" i="1" s="1"/>
  <c r="L130" i="1"/>
  <c r="J130" i="1"/>
  <c r="L129" i="1"/>
  <c r="J129" i="1"/>
  <c r="O128" i="1" l="1"/>
  <c r="O127" i="1"/>
  <c r="O126" i="1"/>
  <c r="O125" i="1"/>
  <c r="O124" i="1"/>
  <c r="O123" i="1"/>
  <c r="O122" i="1"/>
  <c r="O121" i="1"/>
  <c r="M121" i="1"/>
  <c r="M122" i="1" s="1"/>
  <c r="O120" i="1"/>
  <c r="M120" i="1"/>
  <c r="P120" i="1" s="1"/>
  <c r="H121" i="1"/>
  <c r="H122" i="1" s="1"/>
  <c r="H123" i="1" s="1"/>
  <c r="H124" i="1" s="1"/>
  <c r="H125" i="1" s="1"/>
  <c r="H126" i="1" s="1"/>
  <c r="H127" i="1" s="1"/>
  <c r="H128" i="1" s="1"/>
  <c r="H120" i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21" i="1"/>
  <c r="F121" i="1" s="1"/>
  <c r="E120" i="1"/>
  <c r="F120" i="1" s="1"/>
  <c r="L128" i="1"/>
  <c r="J128" i="1"/>
  <c r="L127" i="1"/>
  <c r="J127" i="1"/>
  <c r="L126" i="1"/>
  <c r="J126" i="1"/>
  <c r="L125" i="1"/>
  <c r="J125" i="1"/>
  <c r="L124" i="1"/>
  <c r="J124" i="1"/>
  <c r="L123" i="1"/>
  <c r="J123" i="1"/>
  <c r="L122" i="1"/>
  <c r="J122" i="1"/>
  <c r="L121" i="1"/>
  <c r="J121" i="1"/>
  <c r="L120" i="1"/>
  <c r="J120" i="1"/>
  <c r="O119" i="1"/>
  <c r="O118" i="1"/>
  <c r="O117" i="1"/>
  <c r="O116" i="1"/>
  <c r="O115" i="1"/>
  <c r="O114" i="1"/>
  <c r="O113" i="1"/>
  <c r="O112" i="1"/>
  <c r="M112" i="1"/>
  <c r="M113" i="1" s="1"/>
  <c r="P111" i="1"/>
  <c r="O111" i="1"/>
  <c r="M111" i="1"/>
  <c r="H112" i="1"/>
  <c r="H113" i="1" s="1"/>
  <c r="H114" i="1" s="1"/>
  <c r="H115" i="1" s="1"/>
  <c r="H116" i="1" s="1"/>
  <c r="H117" i="1" s="1"/>
  <c r="H118" i="1" s="1"/>
  <c r="H119" i="1" s="1"/>
  <c r="H111" i="1"/>
  <c r="E119" i="1"/>
  <c r="E118" i="1"/>
  <c r="F119" i="1" s="1"/>
  <c r="E117" i="1"/>
  <c r="F117" i="1" s="1"/>
  <c r="E116" i="1"/>
  <c r="F116" i="1" s="1"/>
  <c r="E115" i="1"/>
  <c r="E114" i="1"/>
  <c r="F115" i="1" s="1"/>
  <c r="E113" i="1"/>
  <c r="F113" i="1" s="1"/>
  <c r="E112" i="1"/>
  <c r="F112" i="1" s="1"/>
  <c r="F111" i="1"/>
  <c r="E111" i="1"/>
  <c r="L119" i="1"/>
  <c r="J119" i="1"/>
  <c r="L118" i="1"/>
  <c r="J118" i="1"/>
  <c r="L117" i="1"/>
  <c r="J117" i="1"/>
  <c r="L116" i="1"/>
  <c r="J116" i="1"/>
  <c r="L115" i="1"/>
  <c r="J115" i="1"/>
  <c r="L114" i="1"/>
  <c r="J114" i="1"/>
  <c r="L113" i="1"/>
  <c r="J113" i="1"/>
  <c r="L112" i="1"/>
  <c r="J112" i="1"/>
  <c r="L111" i="1"/>
  <c r="J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M87" i="1"/>
  <c r="M88" i="1" s="1"/>
  <c r="P86" i="1"/>
  <c r="O86" i="1"/>
  <c r="M86" i="1"/>
  <c r="H86" i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F110" i="1"/>
  <c r="E110" i="1"/>
  <c r="E109" i="1"/>
  <c r="F109" i="1" s="1"/>
  <c r="E108" i="1"/>
  <c r="F108" i="1" s="1"/>
  <c r="E107" i="1"/>
  <c r="F107" i="1" s="1"/>
  <c r="F106" i="1"/>
  <c r="E106" i="1"/>
  <c r="E105" i="1"/>
  <c r="F105" i="1" s="1"/>
  <c r="E104" i="1"/>
  <c r="F104" i="1" s="1"/>
  <c r="E103" i="1"/>
  <c r="F103" i="1" s="1"/>
  <c r="F102" i="1"/>
  <c r="E102" i="1"/>
  <c r="E101" i="1"/>
  <c r="F101" i="1" s="1"/>
  <c r="E100" i="1"/>
  <c r="F100" i="1" s="1"/>
  <c r="E99" i="1"/>
  <c r="F99" i="1" s="1"/>
  <c r="F98" i="1"/>
  <c r="E98" i="1"/>
  <c r="E97" i="1"/>
  <c r="F97" i="1" s="1"/>
  <c r="E96" i="1"/>
  <c r="F96" i="1" s="1"/>
  <c r="E95" i="1"/>
  <c r="F95" i="1" s="1"/>
  <c r="F94" i="1"/>
  <c r="E94" i="1"/>
  <c r="E93" i="1"/>
  <c r="F93" i="1" s="1"/>
  <c r="E92" i="1"/>
  <c r="F92" i="1" s="1"/>
  <c r="E91" i="1"/>
  <c r="F91" i="1" s="1"/>
  <c r="F90" i="1"/>
  <c r="E90" i="1"/>
  <c r="E89" i="1"/>
  <c r="F89" i="1" s="1"/>
  <c r="E88" i="1"/>
  <c r="F88" i="1" s="1"/>
  <c r="E87" i="1"/>
  <c r="F87" i="1" s="1"/>
  <c r="F86" i="1"/>
  <c r="E86" i="1"/>
  <c r="L110" i="1"/>
  <c r="J110" i="1"/>
  <c r="L109" i="1"/>
  <c r="J109" i="1"/>
  <c r="L108" i="1"/>
  <c r="J108" i="1"/>
  <c r="L107" i="1"/>
  <c r="J107" i="1"/>
  <c r="L106" i="1"/>
  <c r="J106" i="1"/>
  <c r="L105" i="1"/>
  <c r="J105" i="1"/>
  <c r="L104" i="1"/>
  <c r="J104" i="1"/>
  <c r="L103" i="1"/>
  <c r="J103" i="1"/>
  <c r="L102" i="1"/>
  <c r="J102" i="1"/>
  <c r="L101" i="1"/>
  <c r="J101" i="1"/>
  <c r="L100" i="1"/>
  <c r="J100" i="1"/>
  <c r="L99" i="1"/>
  <c r="J99" i="1"/>
  <c r="L98" i="1"/>
  <c r="J98" i="1"/>
  <c r="L97" i="1"/>
  <c r="J97" i="1"/>
  <c r="L96" i="1"/>
  <c r="J96" i="1"/>
  <c r="L95" i="1"/>
  <c r="J95" i="1"/>
  <c r="L94" i="1"/>
  <c r="J94" i="1"/>
  <c r="L93" i="1"/>
  <c r="J93" i="1"/>
  <c r="L92" i="1"/>
  <c r="J92" i="1"/>
  <c r="L91" i="1"/>
  <c r="J91" i="1"/>
  <c r="L90" i="1"/>
  <c r="J90" i="1"/>
  <c r="L89" i="1"/>
  <c r="J89" i="1"/>
  <c r="L88" i="1"/>
  <c r="J88" i="1"/>
  <c r="L87" i="1"/>
  <c r="J87" i="1"/>
  <c r="L86" i="1"/>
  <c r="J86" i="1"/>
  <c r="M123" i="1" l="1"/>
  <c r="P122" i="1"/>
  <c r="P121" i="1"/>
  <c r="M114" i="1"/>
  <c r="P113" i="1"/>
  <c r="P112" i="1"/>
  <c r="F114" i="1"/>
  <c r="F118" i="1"/>
  <c r="M89" i="1"/>
  <c r="P88" i="1"/>
  <c r="P87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M73" i="1"/>
  <c r="M74" i="1" s="1"/>
  <c r="P72" i="1"/>
  <c r="O72" i="1"/>
  <c r="M72" i="1"/>
  <c r="H72" i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E85" i="1"/>
  <c r="E84" i="1"/>
  <c r="F84" i="1" s="1"/>
  <c r="E83" i="1"/>
  <c r="F83" i="1" s="1"/>
  <c r="E82" i="1"/>
  <c r="F82" i="1" s="1"/>
  <c r="E81" i="1"/>
  <c r="E80" i="1"/>
  <c r="F80" i="1" s="1"/>
  <c r="E79" i="1"/>
  <c r="F79" i="1" s="1"/>
  <c r="E78" i="1"/>
  <c r="F78" i="1" s="1"/>
  <c r="E77" i="1"/>
  <c r="E76" i="1"/>
  <c r="F76" i="1" s="1"/>
  <c r="E75" i="1"/>
  <c r="F75" i="1" s="1"/>
  <c r="E74" i="1"/>
  <c r="F74" i="1" s="1"/>
  <c r="E73" i="1"/>
  <c r="E72" i="1"/>
  <c r="F72" i="1" s="1"/>
  <c r="L85" i="1"/>
  <c r="J85" i="1"/>
  <c r="L84" i="1"/>
  <c r="J84" i="1"/>
  <c r="L83" i="1"/>
  <c r="J83" i="1"/>
  <c r="L82" i="1"/>
  <c r="J82" i="1"/>
  <c r="L81" i="1"/>
  <c r="J81" i="1"/>
  <c r="L80" i="1"/>
  <c r="J80" i="1"/>
  <c r="L79" i="1"/>
  <c r="J79" i="1"/>
  <c r="L78" i="1"/>
  <c r="J78" i="1"/>
  <c r="L77" i="1"/>
  <c r="J77" i="1"/>
  <c r="L76" i="1"/>
  <c r="J76" i="1"/>
  <c r="L75" i="1"/>
  <c r="J75" i="1"/>
  <c r="L74" i="1"/>
  <c r="J74" i="1"/>
  <c r="L73" i="1"/>
  <c r="J73" i="1"/>
  <c r="L72" i="1"/>
  <c r="J72" i="1"/>
  <c r="M124" i="1" l="1"/>
  <c r="P123" i="1"/>
  <c r="M115" i="1"/>
  <c r="P114" i="1"/>
  <c r="P89" i="1"/>
  <c r="M90" i="1"/>
  <c r="M75" i="1"/>
  <c r="P74" i="1"/>
  <c r="P73" i="1"/>
  <c r="F73" i="1"/>
  <c r="F77" i="1"/>
  <c r="F81" i="1"/>
  <c r="F85" i="1"/>
  <c r="M125" i="1" l="1"/>
  <c r="P124" i="1"/>
  <c r="M116" i="1"/>
  <c r="P115" i="1"/>
  <c r="M91" i="1"/>
  <c r="P90" i="1"/>
  <c r="M76" i="1"/>
  <c r="P75" i="1"/>
  <c r="M126" i="1" l="1"/>
  <c r="P125" i="1"/>
  <c r="M117" i="1"/>
  <c r="P116" i="1"/>
  <c r="M92" i="1"/>
  <c r="P91" i="1"/>
  <c r="M77" i="1"/>
  <c r="P76" i="1"/>
  <c r="M127" i="1" l="1"/>
  <c r="P126" i="1"/>
  <c r="M118" i="1"/>
  <c r="P117" i="1"/>
  <c r="M93" i="1"/>
  <c r="P92" i="1"/>
  <c r="P77" i="1"/>
  <c r="M78" i="1"/>
  <c r="P127" i="1" l="1"/>
  <c r="P129" i="1"/>
  <c r="P128" i="1"/>
  <c r="P130" i="1"/>
  <c r="M128" i="1"/>
  <c r="M119" i="1"/>
  <c r="P119" i="1" s="1"/>
  <c r="P118" i="1"/>
  <c r="M94" i="1"/>
  <c r="P93" i="1"/>
  <c r="M79" i="1"/>
  <c r="P78" i="1"/>
  <c r="P94" i="1" l="1"/>
  <c r="M95" i="1"/>
  <c r="M80" i="1"/>
  <c r="P79" i="1"/>
  <c r="M96" i="1" l="1"/>
  <c r="P95" i="1"/>
  <c r="P80" i="1"/>
  <c r="M81" i="1"/>
  <c r="M97" i="1" l="1"/>
  <c r="P96" i="1"/>
  <c r="M82" i="1"/>
  <c r="P81" i="1"/>
  <c r="M98" i="1" l="1"/>
  <c r="P97" i="1"/>
  <c r="M83" i="1"/>
  <c r="P82" i="1"/>
  <c r="M99" i="1" l="1"/>
  <c r="P98" i="1"/>
  <c r="M84" i="1"/>
  <c r="P83" i="1"/>
  <c r="M100" i="1" l="1"/>
  <c r="P99" i="1"/>
  <c r="M85" i="1"/>
  <c r="P85" i="1" s="1"/>
  <c r="P84" i="1"/>
  <c r="M101" i="1" l="1"/>
  <c r="P100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M47" i="1"/>
  <c r="M48" i="1" s="1"/>
  <c r="O46" i="1"/>
  <c r="M46" i="1"/>
  <c r="P46" i="1" s="1"/>
  <c r="O45" i="1"/>
  <c r="M45" i="1"/>
  <c r="P45" i="1" s="1"/>
  <c r="P44" i="1"/>
  <c r="O44" i="1"/>
  <c r="M44" i="1"/>
  <c r="H45" i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44" i="1"/>
  <c r="E71" i="1"/>
  <c r="F71" i="1" s="1"/>
  <c r="E70" i="1"/>
  <c r="E69" i="1"/>
  <c r="F70" i="1" s="1"/>
  <c r="E68" i="1"/>
  <c r="F68" i="1" s="1"/>
  <c r="E67" i="1"/>
  <c r="F67" i="1" s="1"/>
  <c r="E66" i="1"/>
  <c r="E65" i="1"/>
  <c r="F66" i="1" s="1"/>
  <c r="E64" i="1"/>
  <c r="F64" i="1" s="1"/>
  <c r="E63" i="1"/>
  <c r="F63" i="1" s="1"/>
  <c r="E62" i="1"/>
  <c r="E61" i="1"/>
  <c r="F62" i="1" s="1"/>
  <c r="E60" i="1"/>
  <c r="F60" i="1" s="1"/>
  <c r="E59" i="1"/>
  <c r="F59" i="1" s="1"/>
  <c r="E58" i="1"/>
  <c r="E57" i="1"/>
  <c r="F58" i="1" s="1"/>
  <c r="E56" i="1"/>
  <c r="F56" i="1" s="1"/>
  <c r="E55" i="1"/>
  <c r="F55" i="1" s="1"/>
  <c r="F54" i="1"/>
  <c r="E54" i="1"/>
  <c r="E53" i="1"/>
  <c r="F53" i="1" s="1"/>
  <c r="E52" i="1"/>
  <c r="F52" i="1" s="1"/>
  <c r="E51" i="1"/>
  <c r="F51" i="1" s="1"/>
  <c r="F50" i="1"/>
  <c r="E50" i="1"/>
  <c r="E49" i="1"/>
  <c r="F49" i="1" s="1"/>
  <c r="E48" i="1"/>
  <c r="F48" i="1" s="1"/>
  <c r="E47" i="1"/>
  <c r="F47" i="1" s="1"/>
  <c r="F46" i="1"/>
  <c r="E46" i="1"/>
  <c r="E45" i="1"/>
  <c r="F45" i="1" s="1"/>
  <c r="E44" i="1"/>
  <c r="F44" i="1" s="1"/>
  <c r="L71" i="1"/>
  <c r="J71" i="1"/>
  <c r="L70" i="1"/>
  <c r="J70" i="1"/>
  <c r="L69" i="1"/>
  <c r="J69" i="1"/>
  <c r="L68" i="1"/>
  <c r="J68" i="1"/>
  <c r="L67" i="1"/>
  <c r="J67" i="1"/>
  <c r="L66" i="1"/>
  <c r="J66" i="1"/>
  <c r="L65" i="1"/>
  <c r="J65" i="1"/>
  <c r="L64" i="1"/>
  <c r="J64" i="1"/>
  <c r="L63" i="1"/>
  <c r="J63" i="1"/>
  <c r="L62" i="1"/>
  <c r="J62" i="1"/>
  <c r="L61" i="1"/>
  <c r="J61" i="1"/>
  <c r="L60" i="1"/>
  <c r="J60" i="1"/>
  <c r="L59" i="1"/>
  <c r="J59" i="1"/>
  <c r="L58" i="1"/>
  <c r="J58" i="1"/>
  <c r="L57" i="1"/>
  <c r="J57" i="1"/>
  <c r="L56" i="1"/>
  <c r="J56" i="1"/>
  <c r="L55" i="1"/>
  <c r="J55" i="1"/>
  <c r="L54" i="1"/>
  <c r="J54" i="1"/>
  <c r="L53" i="1"/>
  <c r="J53" i="1"/>
  <c r="L52" i="1"/>
  <c r="J52" i="1"/>
  <c r="L51" i="1"/>
  <c r="J51" i="1"/>
  <c r="L50" i="1"/>
  <c r="J50" i="1"/>
  <c r="L49" i="1"/>
  <c r="J49" i="1"/>
  <c r="L48" i="1"/>
  <c r="J48" i="1"/>
  <c r="L47" i="1"/>
  <c r="J47" i="1"/>
  <c r="L46" i="1"/>
  <c r="J46" i="1"/>
  <c r="L45" i="1"/>
  <c r="J45" i="1"/>
  <c r="L44" i="1"/>
  <c r="J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M17" i="1"/>
  <c r="M18" i="1" s="1"/>
  <c r="P16" i="1"/>
  <c r="O16" i="1"/>
  <c r="M16" i="1"/>
  <c r="H16" i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F43" i="1"/>
  <c r="E43" i="1"/>
  <c r="E42" i="1"/>
  <c r="F42" i="1" s="1"/>
  <c r="E41" i="1"/>
  <c r="F41" i="1" s="1"/>
  <c r="E40" i="1"/>
  <c r="F40" i="1" s="1"/>
  <c r="F39" i="1"/>
  <c r="E39" i="1"/>
  <c r="E38" i="1"/>
  <c r="F38" i="1" s="1"/>
  <c r="E37" i="1"/>
  <c r="F37" i="1" s="1"/>
  <c r="E36" i="1"/>
  <c r="F36" i="1" s="1"/>
  <c r="F35" i="1"/>
  <c r="E35" i="1"/>
  <c r="E34" i="1"/>
  <c r="F34" i="1" s="1"/>
  <c r="E33" i="1"/>
  <c r="F33" i="1" s="1"/>
  <c r="E32" i="1"/>
  <c r="F32" i="1" s="1"/>
  <c r="F31" i="1"/>
  <c r="E31" i="1"/>
  <c r="E30" i="1"/>
  <c r="F30" i="1" s="1"/>
  <c r="E29" i="1"/>
  <c r="F29" i="1" s="1"/>
  <c r="E28" i="1"/>
  <c r="F28" i="1" s="1"/>
  <c r="F27" i="1"/>
  <c r="E27" i="1"/>
  <c r="E26" i="1"/>
  <c r="F26" i="1" s="1"/>
  <c r="E25" i="1"/>
  <c r="F25" i="1" s="1"/>
  <c r="E24" i="1"/>
  <c r="F24" i="1" s="1"/>
  <c r="F23" i="1"/>
  <c r="E23" i="1"/>
  <c r="E22" i="1"/>
  <c r="F22" i="1" s="1"/>
  <c r="E21" i="1"/>
  <c r="F21" i="1" s="1"/>
  <c r="E20" i="1"/>
  <c r="F20" i="1" s="1"/>
  <c r="F19" i="1"/>
  <c r="E19" i="1"/>
  <c r="E18" i="1"/>
  <c r="F18" i="1" s="1"/>
  <c r="E17" i="1"/>
  <c r="F17" i="1" s="1"/>
  <c r="E16" i="1"/>
  <c r="F16" i="1" s="1"/>
  <c r="L43" i="1"/>
  <c r="J43" i="1"/>
  <c r="L42" i="1"/>
  <c r="J42" i="1"/>
  <c r="L41" i="1"/>
  <c r="J41" i="1"/>
  <c r="L40" i="1"/>
  <c r="J40" i="1"/>
  <c r="L39" i="1"/>
  <c r="J39" i="1"/>
  <c r="L38" i="1"/>
  <c r="J38" i="1"/>
  <c r="L37" i="1"/>
  <c r="J37" i="1"/>
  <c r="L36" i="1"/>
  <c r="J36" i="1"/>
  <c r="L35" i="1"/>
  <c r="J35" i="1"/>
  <c r="L34" i="1"/>
  <c r="J34" i="1"/>
  <c r="L33" i="1"/>
  <c r="J33" i="1"/>
  <c r="L32" i="1"/>
  <c r="J32" i="1"/>
  <c r="L31" i="1"/>
  <c r="J31" i="1"/>
  <c r="L30" i="1"/>
  <c r="J30" i="1"/>
  <c r="L29" i="1"/>
  <c r="J29" i="1"/>
  <c r="L28" i="1"/>
  <c r="J28" i="1"/>
  <c r="L27" i="1"/>
  <c r="J27" i="1"/>
  <c r="L26" i="1"/>
  <c r="J26" i="1"/>
  <c r="L25" i="1"/>
  <c r="J25" i="1"/>
  <c r="L24" i="1"/>
  <c r="J24" i="1"/>
  <c r="L23" i="1"/>
  <c r="L22" i="1"/>
  <c r="J23" i="1"/>
  <c r="J22" i="1"/>
  <c r="L21" i="1"/>
  <c r="J21" i="1"/>
  <c r="L20" i="1"/>
  <c r="J20" i="1"/>
  <c r="L19" i="1"/>
  <c r="J19" i="1"/>
  <c r="L18" i="1"/>
  <c r="J18" i="1"/>
  <c r="L17" i="1"/>
  <c r="J17" i="1"/>
  <c r="L16" i="1"/>
  <c r="J16" i="1"/>
  <c r="L15" i="1"/>
  <c r="O15" i="1" s="1"/>
  <c r="L14" i="1"/>
  <c r="O14" i="1" s="1"/>
  <c r="L13" i="1"/>
  <c r="O13" i="1" s="1"/>
  <c r="L12" i="1"/>
  <c r="O12" i="1" s="1"/>
  <c r="L11" i="1"/>
  <c r="O11" i="1" s="1"/>
  <c r="L10" i="1"/>
  <c r="O10" i="1" s="1"/>
  <c r="L9" i="1"/>
  <c r="O9" i="1" s="1"/>
  <c r="L8" i="1"/>
  <c r="O8" i="1" s="1"/>
  <c r="L7" i="1"/>
  <c r="O7" i="1" s="1"/>
  <c r="L6" i="1"/>
  <c r="O6" i="1" s="1"/>
  <c r="L5" i="1"/>
  <c r="O5" i="1" s="1"/>
  <c r="L4" i="1"/>
  <c r="O4" i="1" s="1"/>
  <c r="J15" i="1"/>
  <c r="J14" i="1"/>
  <c r="J13" i="1"/>
  <c r="J12" i="1"/>
  <c r="J11" i="1"/>
  <c r="J10" i="1"/>
  <c r="J9" i="1"/>
  <c r="J8" i="1"/>
  <c r="J7" i="1"/>
  <c r="J6" i="1"/>
  <c r="J5" i="1"/>
  <c r="J4" i="1"/>
  <c r="H4" i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H3" i="1"/>
  <c r="J3" i="1"/>
  <c r="L3" i="1"/>
  <c r="E2" i="1"/>
  <c r="H2" i="1"/>
  <c r="J2" i="1"/>
  <c r="L2" i="1"/>
  <c r="M2" i="1" s="1"/>
  <c r="M102" i="1" l="1"/>
  <c r="P101" i="1"/>
  <c r="M49" i="1"/>
  <c r="P48" i="1"/>
  <c r="P47" i="1"/>
  <c r="F57" i="1"/>
  <c r="F61" i="1"/>
  <c r="F65" i="1"/>
  <c r="F69" i="1"/>
  <c r="M19" i="1"/>
  <c r="P18" i="1"/>
  <c r="P17" i="1"/>
  <c r="M4" i="1"/>
  <c r="M3" i="1"/>
  <c r="P3" i="1" s="1"/>
  <c r="O3" i="1"/>
  <c r="P2" i="1"/>
  <c r="B4" i="1"/>
  <c r="P102" i="1" l="1"/>
  <c r="M103" i="1"/>
  <c r="P49" i="1"/>
  <c r="M50" i="1"/>
  <c r="M20" i="1"/>
  <c r="P19" i="1"/>
  <c r="P4" i="1"/>
  <c r="M5" i="1"/>
  <c r="M104" i="1" l="1"/>
  <c r="P103" i="1"/>
  <c r="M51" i="1"/>
  <c r="P50" i="1"/>
  <c r="P20" i="1"/>
  <c r="M21" i="1"/>
  <c r="M6" i="1"/>
  <c r="P5" i="1"/>
  <c r="M105" i="1" l="1"/>
  <c r="P104" i="1"/>
  <c r="M52" i="1"/>
  <c r="P51" i="1"/>
  <c r="M22" i="1"/>
  <c r="P21" i="1"/>
  <c r="P6" i="1"/>
  <c r="M7" i="1"/>
  <c r="P105" i="1" l="1"/>
  <c r="M106" i="1"/>
  <c r="M53" i="1"/>
  <c r="P52" i="1"/>
  <c r="M23" i="1"/>
  <c r="P22" i="1"/>
  <c r="M8" i="1"/>
  <c r="P7" i="1"/>
  <c r="M107" i="1" l="1"/>
  <c r="P106" i="1"/>
  <c r="M54" i="1"/>
  <c r="P53" i="1"/>
  <c r="P23" i="1"/>
  <c r="M24" i="1"/>
  <c r="P8" i="1"/>
  <c r="M9" i="1"/>
  <c r="M108" i="1" l="1"/>
  <c r="P107" i="1"/>
  <c r="M55" i="1"/>
  <c r="P54" i="1"/>
  <c r="P24" i="1"/>
  <c r="M25" i="1"/>
  <c r="M10" i="1"/>
  <c r="P9" i="1"/>
  <c r="M109" i="1" l="1"/>
  <c r="P108" i="1"/>
  <c r="M56" i="1"/>
  <c r="P55" i="1"/>
  <c r="P25" i="1"/>
  <c r="M26" i="1"/>
  <c r="P10" i="1"/>
  <c r="M11" i="1"/>
  <c r="M110" i="1" l="1"/>
  <c r="P110" i="1" s="1"/>
  <c r="P109" i="1"/>
  <c r="M57" i="1"/>
  <c r="P56" i="1"/>
  <c r="M27" i="1"/>
  <c r="P26" i="1"/>
  <c r="M12" i="1"/>
  <c r="P11" i="1"/>
  <c r="P57" i="1" l="1"/>
  <c r="M58" i="1"/>
  <c r="M28" i="1"/>
  <c r="P27" i="1"/>
  <c r="P12" i="1"/>
  <c r="M13" i="1"/>
  <c r="M59" i="1" l="1"/>
  <c r="P58" i="1"/>
  <c r="M29" i="1"/>
  <c r="P28" i="1"/>
  <c r="P13" i="1"/>
  <c r="M14" i="1"/>
  <c r="M60" i="1" l="1"/>
  <c r="P59" i="1"/>
  <c r="M30" i="1"/>
  <c r="P29" i="1"/>
  <c r="P14" i="1"/>
  <c r="M15" i="1"/>
  <c r="P15" i="1" s="1"/>
  <c r="M61" i="1" l="1"/>
  <c r="P60" i="1"/>
  <c r="M31" i="1"/>
  <c r="P30" i="1"/>
  <c r="M62" i="1" l="1"/>
  <c r="P61" i="1"/>
  <c r="M32" i="1"/>
  <c r="P31" i="1"/>
  <c r="P62" i="1" l="1"/>
  <c r="M63" i="1"/>
  <c r="P32" i="1"/>
  <c r="M33" i="1"/>
  <c r="M64" i="1" l="1"/>
  <c r="P63" i="1"/>
  <c r="M34" i="1"/>
  <c r="P33" i="1"/>
  <c r="M65" i="1" l="1"/>
  <c r="P64" i="1"/>
  <c r="M35" i="1"/>
  <c r="P34" i="1"/>
  <c r="P65" i="1" l="1"/>
  <c r="M66" i="1"/>
  <c r="M36" i="1"/>
  <c r="P35" i="1"/>
  <c r="M67" i="1" l="1"/>
  <c r="P66" i="1"/>
  <c r="M37" i="1"/>
  <c r="P36" i="1"/>
  <c r="M68" i="1" l="1"/>
  <c r="P67" i="1"/>
  <c r="M38" i="1"/>
  <c r="P37" i="1"/>
  <c r="M69" i="1" l="1"/>
  <c r="P68" i="1"/>
  <c r="M39" i="1"/>
  <c r="P38" i="1"/>
  <c r="M70" i="1" l="1"/>
  <c r="P69" i="1"/>
  <c r="P39" i="1"/>
  <c r="M40" i="1"/>
  <c r="P70" i="1" l="1"/>
  <c r="M71" i="1"/>
  <c r="P71" i="1" s="1"/>
  <c r="P40" i="1"/>
  <c r="M41" i="1"/>
  <c r="P41" i="1" l="1"/>
  <c r="M42" i="1"/>
  <c r="M43" i="1" l="1"/>
  <c r="P43" i="1" s="1"/>
  <c r="P42" i="1"/>
</calcChain>
</file>

<file path=xl/sharedStrings.xml><?xml version="1.0" encoding="utf-8"?>
<sst xmlns="http://schemas.openxmlformats.org/spreadsheetml/2006/main" count="33" uniqueCount="33">
  <si>
    <t>Date and time</t>
  </si>
  <si>
    <t>Fractional DOY</t>
  </si>
  <si>
    <t>Sampling interval (hr)</t>
  </si>
  <si>
    <t>ΔV (mL)</t>
  </si>
  <si>
    <t>Cumulative V (mL)</t>
  </si>
  <si>
    <t>Pressure (psi)</t>
  </si>
  <si>
    <t>Pressure (MPa)</t>
  </si>
  <si>
    <t>Room T (deg C)</t>
  </si>
  <si>
    <t>CH4 mol</t>
  </si>
  <si>
    <t>Cumulative CH4 mol</t>
  </si>
  <si>
    <t>Removal rate (mmol/hr)</t>
  </si>
  <si>
    <t>Cumulative free gas CH4 (mol)</t>
  </si>
  <si>
    <t>Cumulative hydrate CH4 (mol)</t>
  </si>
  <si>
    <t>Free gas in sample (mol)</t>
  </si>
  <si>
    <t>Gas V (mL)</t>
  </si>
  <si>
    <t>Hydrate in sample (mol)</t>
  </si>
  <si>
    <t>Hydrate mass (g)</t>
  </si>
  <si>
    <t>Hydrate V (mL)</t>
  </si>
  <si>
    <t>Water addition (g)</t>
  </si>
  <si>
    <t>Water addition (mL)</t>
  </si>
  <si>
    <t>Water volume</t>
  </si>
  <si>
    <t>Sw</t>
  </si>
  <si>
    <t>Sh</t>
  </si>
  <si>
    <t>Sg</t>
  </si>
  <si>
    <t>Methane solubility (mol/kg)</t>
  </si>
  <si>
    <t>Dissolved CH4 (mol)</t>
  </si>
  <si>
    <t>R:</t>
  </si>
  <si>
    <t>Sample V (mL):</t>
  </si>
  <si>
    <t>Porosity:</t>
  </si>
  <si>
    <t>Pore V (mL):</t>
  </si>
  <si>
    <t>Confining T (C):</t>
  </si>
  <si>
    <t>Cumulative CH4 mmol</t>
  </si>
  <si>
    <t>Cumulative hydrate CH4 (mmol)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</si>
</sst>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/d/yyyy\ h:mm:ss"/>
    <numFmt numFmtId="165" formatCode="0.000"/>
    <numFmt numFmtId="166" formatCode="0.00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0" fillId="0" borderId="0" xfId="0"/>
    <xf numFmtId="0" fontId="1" fillId="0" borderId="0" xfId="0" applyFont="1"/>
    <xf numFmtId="165" fontId="1" fillId="0" borderId="0" xfId="0" applyNumberFormat="1" applyFont="1"/>
    <xf numFmtId="164" fontId="2" fillId="0" borderId="0" xfId="0" applyNumberFormat="1" applyFont="1"/>
    <xf numFmtId="166" fontId="1" fillId="0" borderId="0" xfId="0" applyNumberFormat="1" applyFont="1"/>
    <xf numFmtId="164" fontId="0" fillId="0" borderId="0" xfId="0" applyNumberFormat="1"/>
    <xf numFmtId="0" fontId="0" fillId="0" borderId="0" xfId="0" applyNumberFormat="1"/>
    <xf numFmtId="166" fontId="0" fillId="0" borderId="0" xfId="0" applyNumberFormat="1"/>
    <xf numFmtId="0" fontId="2" fillId="0" borderId="1" xfId="0" applyFont="1" applyBorder="1"/>
    <xf numFmtId="0" fontId="1" fillId="0" borderId="2" xfId="0" applyFont="1" applyBorder="1"/>
    <xf numFmtId="0" fontId="2" fillId="0" borderId="3" xfId="0" applyFont="1" applyBorder="1"/>
    <xf numFmtId="0" fontId="1" fillId="0" borderId="4" xfId="0" applyFont="1" applyBorder="1"/>
    <xf numFmtId="0" fontId="2" fillId="0" borderId="5" xfId="0" applyFont="1" applyBorder="1"/>
    <xf numFmtId="0" fontId="1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3E11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3E11FB"/>
              </a:solidFill>
              <a:ln w="9525">
                <a:solidFill>
                  <a:schemeClr val="tx2">
                    <a:lumMod val="50000"/>
                  </a:schemeClr>
                </a:solidFill>
              </a:ln>
              <a:effectLst/>
            </c:spPr>
          </c:marker>
          <c:xVal>
            <c:numRef>
              <c:f>Sheet1!$M$2:$M$300</c:f>
              <c:numCache>
                <c:formatCode>0.00000</c:formatCode>
                <c:ptCount val="299"/>
                <c:pt idx="0">
                  <c:v>1.0253590415590875E-3</c:v>
                </c:pt>
                <c:pt idx="1">
                  <c:v>2.2958635503967538E-3</c:v>
                </c:pt>
                <c:pt idx="2">
                  <c:v>3.6088976008466465E-3</c:v>
                </c:pt>
                <c:pt idx="3">
                  <c:v>4.798874775638404E-3</c:v>
                </c:pt>
                <c:pt idx="4">
                  <c:v>6.1130592906468908E-3</c:v>
                </c:pt>
                <c:pt idx="5">
                  <c:v>7.3448582071635416E-3</c:v>
                </c:pt>
                <c:pt idx="6">
                  <c:v>8.70001965164513E-3</c:v>
                </c:pt>
                <c:pt idx="7">
                  <c:v>9.8902372825392937E-3</c:v>
                </c:pt>
                <c:pt idx="8">
                  <c:v>1.1245033503615821E-2</c:v>
                </c:pt>
                <c:pt idx="9">
                  <c:v>1.2436374549095018E-2</c:v>
                </c:pt>
                <c:pt idx="10">
                  <c:v>1.3750869149100472E-2</c:v>
                </c:pt>
                <c:pt idx="11">
                  <c:v>1.4942611928198108E-2</c:v>
                </c:pt>
                <c:pt idx="12">
                  <c:v>1.6255071501393742E-2</c:v>
                </c:pt>
                <c:pt idx="13">
                  <c:v>1.7446372388407173E-2</c:v>
                </c:pt>
                <c:pt idx="14">
                  <c:v>1.8758787791865537E-2</c:v>
                </c:pt>
                <c:pt idx="15">
                  <c:v>1.9947764111140884E-2</c:v>
                </c:pt>
                <c:pt idx="16">
                  <c:v>2.1218225893838222E-2</c:v>
                </c:pt>
                <c:pt idx="17">
                  <c:v>2.2407162213910228E-2</c:v>
                </c:pt>
                <c:pt idx="18">
                  <c:v>2.3677965886215395E-2</c:v>
                </c:pt>
                <c:pt idx="19">
                  <c:v>2.4825595536303396E-2</c:v>
                </c:pt>
                <c:pt idx="20">
                  <c:v>2.6014092042697678E-2</c:v>
                </c:pt>
                <c:pt idx="21">
                  <c:v>2.7120586062201756E-2</c:v>
                </c:pt>
                <c:pt idx="22">
                  <c:v>2.8350354700306443E-2</c:v>
                </c:pt>
                <c:pt idx="23">
                  <c:v>2.9456960359080665E-2</c:v>
                </c:pt>
                <c:pt idx="24">
                  <c:v>3.0644777793092038E-2</c:v>
                </c:pt>
                <c:pt idx="25">
                  <c:v>3.1791674552505408E-2</c:v>
                </c:pt>
                <c:pt idx="26">
                  <c:v>3.2980051166182411E-2</c:v>
                </c:pt>
                <c:pt idx="27">
                  <c:v>3.4086433568939395E-2</c:v>
                </c:pt>
                <c:pt idx="28">
                  <c:v>3.5275289898678029E-2</c:v>
                </c:pt>
                <c:pt idx="29">
                  <c:v>3.6299442554380772E-2</c:v>
                </c:pt>
                <c:pt idx="30">
                  <c:v>3.7447458312751952E-2</c:v>
                </c:pt>
                <c:pt idx="31">
                  <c:v>3.8553729121278087E-2</c:v>
                </c:pt>
                <c:pt idx="32">
                  <c:v>3.970066443054724E-2</c:v>
                </c:pt>
                <c:pt idx="33">
                  <c:v>4.0765604198971232E-2</c:v>
                </c:pt>
                <c:pt idx="34">
                  <c:v>4.1871131620870666E-2</c:v>
                </c:pt>
                <c:pt idx="35">
                  <c:v>4.2977402429396801E-2</c:v>
                </c:pt>
                <c:pt idx="36">
                  <c:v>4.4082929851296235E-2</c:v>
                </c:pt>
                <c:pt idx="37">
                  <c:v>4.5106394417335105E-2</c:v>
                </c:pt>
                <c:pt idx="38">
                  <c:v>4.6212702421436803E-2</c:v>
                </c:pt>
                <c:pt idx="39">
                  <c:v>4.7277821183367652E-2</c:v>
                </c:pt>
                <c:pt idx="40">
                  <c:v>4.8342725160309206E-2</c:v>
                </c:pt>
                <c:pt idx="41">
                  <c:v>4.9367049983018586E-2</c:v>
                </c:pt>
                <c:pt idx="42">
                  <c:v>5.0431703486930386E-2</c:v>
                </c:pt>
                <c:pt idx="43">
                  <c:v>5.1455064919258664E-2</c:v>
                </c:pt>
                <c:pt idx="44">
                  <c:v>5.2519468067939092E-2</c:v>
                </c:pt>
                <c:pt idx="45">
                  <c:v>5.3543001401334417E-2</c:v>
                </c:pt>
                <c:pt idx="46">
                  <c:v>5.4566087912024677E-2</c:v>
                </c:pt>
                <c:pt idx="47">
                  <c:v>5.5548514887059822E-2</c:v>
                </c:pt>
                <c:pt idx="48">
                  <c:v>5.6612810776681233E-2</c:v>
                </c:pt>
                <c:pt idx="49">
                  <c:v>5.7554714592317285E-2</c:v>
                </c:pt>
                <c:pt idx="50">
                  <c:v>5.8577972911718276E-2</c:v>
                </c:pt>
                <c:pt idx="51">
                  <c:v>5.9559905144101657E-2</c:v>
                </c:pt>
                <c:pt idx="52">
                  <c:v>6.0583094733094311E-2</c:v>
                </c:pt>
                <c:pt idx="53">
                  <c:v>6.1524492386943228E-2</c:v>
                </c:pt>
                <c:pt idx="54">
                  <c:v>6.250734854238954E-2</c:v>
                </c:pt>
                <c:pt idx="55">
                  <c:v>6.3448714579188784E-2</c:v>
                </c:pt>
                <c:pt idx="56">
                  <c:v>6.4472076011517068E-2</c:v>
                </c:pt>
                <c:pt idx="57">
                  <c:v>6.5372543332589947E-2</c:v>
                </c:pt>
                <c:pt idx="58">
                  <c:v>6.6355135332649459E-2</c:v>
                </c:pt>
                <c:pt idx="59">
                  <c:v>6.7255663144607805E-2</c:v>
                </c:pt>
                <c:pt idx="60">
                  <c:v>6.8278474881333401E-2</c:v>
                </c:pt>
                <c:pt idx="61">
                  <c:v>6.9138387326800624E-2</c:v>
                </c:pt>
                <c:pt idx="62">
                  <c:v>7.0161748759128909E-2</c:v>
                </c:pt>
                <c:pt idx="63">
                  <c:v>7.0980437904991533E-2</c:v>
                </c:pt>
                <c:pt idx="64">
                  <c:v>7.1799044560512323E-2</c:v>
                </c:pt>
                <c:pt idx="65">
                  <c:v>7.2658581548809165E-2</c:v>
                </c:pt>
                <c:pt idx="66">
                  <c:v>7.3436388490036697E-2</c:v>
                </c:pt>
                <c:pt idx="67">
                  <c:v>7.4255187648886306E-2</c:v>
                </c:pt>
                <c:pt idx="68">
                  <c:v>7.4992230693887607E-2</c:v>
                </c:pt>
                <c:pt idx="69">
                  <c:v>7.5852085355364945E-2</c:v>
                </c:pt>
                <c:pt idx="70">
                  <c:v>7.6589078874560235E-2</c:v>
                </c:pt>
                <c:pt idx="71">
                  <c:v>7.7367644269092928E-2</c:v>
                </c:pt>
                <c:pt idx="72">
                  <c:v>7.8186031031616476E-2</c:v>
                </c:pt>
                <c:pt idx="73">
                  <c:v>7.8963550670078611E-2</c:v>
                </c:pt>
                <c:pt idx="74">
                  <c:v>7.9700197694906619E-2</c:v>
                </c:pt>
                <c:pt idx="75">
                  <c:v>8.0518447084287098E-2</c:v>
                </c:pt>
                <c:pt idx="76">
                  <c:v>8.1254525575120584E-2</c:v>
                </c:pt>
                <c:pt idx="77">
                  <c:v>8.1990925303377885E-2</c:v>
                </c:pt>
                <c:pt idx="78">
                  <c:v>8.2768131762608624E-2</c:v>
                </c:pt>
                <c:pt idx="79">
                  <c:v>8.3504457334268811E-2</c:v>
                </c:pt>
                <c:pt idx="80">
                  <c:v>8.4240807623135155E-2</c:v>
                </c:pt>
                <c:pt idx="81">
                  <c:v>8.5018536188008267E-2</c:v>
                </c:pt>
                <c:pt idx="82">
                  <c:v>8.571423501527764E-2</c:v>
                </c:pt>
                <c:pt idx="83">
                  <c:v>8.64507583710621E-2</c:v>
                </c:pt>
                <c:pt idx="84">
                  <c:v>8.7107385939648757E-2</c:v>
                </c:pt>
                <c:pt idx="85">
                  <c:v>8.7805193726278638E-2</c:v>
                </c:pt>
                <c:pt idx="86">
                  <c:v>8.846202036675499E-2</c:v>
                </c:pt>
                <c:pt idx="87">
                  <c:v>8.8995745949241922E-2</c:v>
                </c:pt>
                <c:pt idx="88">
                  <c:v>8.9611147777989134E-2</c:v>
                </c:pt>
                <c:pt idx="89">
                  <c:v>9.0309543657750957E-2</c:v>
                </c:pt>
                <c:pt idx="90">
                  <c:v>9.0925111273628761E-2</c:v>
                </c:pt>
                <c:pt idx="91">
                  <c:v>9.150055180089893E-2</c:v>
                </c:pt>
                <c:pt idx="92">
                  <c:v>9.2075139622709912E-2</c:v>
                </c:pt>
                <c:pt idx="93">
                  <c:v>9.2772735938194281E-2</c:v>
                </c:pt>
                <c:pt idx="94">
                  <c:v>9.3306102145815042E-2</c:v>
                </c:pt>
                <c:pt idx="95">
                  <c:v>9.3922167659467884E-2</c:v>
                </c:pt>
                <c:pt idx="96">
                  <c:v>9.4537776736086293E-2</c:v>
                </c:pt>
                <c:pt idx="97">
                  <c:v>9.5153821487918164E-2</c:v>
                </c:pt>
                <c:pt idx="98">
                  <c:v>9.5769244035172896E-2</c:v>
                </c:pt>
                <c:pt idx="99">
                  <c:v>9.6344199760489108E-2</c:v>
                </c:pt>
                <c:pt idx="100">
                  <c:v>9.6959332375527882E-2</c:v>
                </c:pt>
                <c:pt idx="101">
                  <c:v>9.7493399812992806E-2</c:v>
                </c:pt>
                <c:pt idx="102">
                  <c:v>9.8027053481769016E-2</c:v>
                </c:pt>
                <c:pt idx="103">
                  <c:v>9.8642434593403661E-2</c:v>
                </c:pt>
                <c:pt idx="104">
                  <c:v>9.9217312826203483E-2</c:v>
                </c:pt>
                <c:pt idx="105">
                  <c:v>9.9751308257811935E-2</c:v>
                </c:pt>
                <c:pt idx="106">
                  <c:v>0.10090017436959492</c:v>
                </c:pt>
                <c:pt idx="107">
                  <c:v>0.10143454804871792</c:v>
                </c:pt>
                <c:pt idx="108">
                  <c:v>0.10192741707021655</c:v>
                </c:pt>
                <c:pt idx="109">
                  <c:v>0.10246173668117639</c:v>
                </c:pt>
                <c:pt idx="110">
                  <c:v>0.10299600223491326</c:v>
                </c:pt>
                <c:pt idx="111">
                  <c:v>0.10357138454278569</c:v>
                </c:pt>
                <c:pt idx="112">
                  <c:v>0.10406468583261148</c:v>
                </c:pt>
                <c:pt idx="113">
                  <c:v>0.10455778751979784</c:v>
                </c:pt>
                <c:pt idx="114">
                  <c:v>0.10513330569126127</c:v>
                </c:pt>
                <c:pt idx="115">
                  <c:v>0.10566758926285709</c:v>
                </c:pt>
                <c:pt idx="116">
                  <c:v>0.10616077409817631</c:v>
                </c:pt>
                <c:pt idx="117">
                  <c:v>0.10989710492445294</c:v>
                </c:pt>
                <c:pt idx="118">
                  <c:v>0.11363431713900832</c:v>
                </c:pt>
                <c:pt idx="119">
                  <c:v>0.11720689510653944</c:v>
                </c:pt>
                <c:pt idx="120">
                  <c:v>0.1204528195339781</c:v>
                </c:pt>
                <c:pt idx="121">
                  <c:v>0.1238216661679009</c:v>
                </c:pt>
                <c:pt idx="122">
                  <c:v>0.12706540331472807</c:v>
                </c:pt>
                <c:pt idx="123">
                  <c:v>0.12989892269864411</c:v>
                </c:pt>
                <c:pt idx="124">
                  <c:v>0.13298049652216185</c:v>
                </c:pt>
                <c:pt idx="125">
                  <c:v>0.1359805019227617</c:v>
                </c:pt>
                <c:pt idx="126">
                  <c:v>0.13840532736308123</c:v>
                </c:pt>
                <c:pt idx="127">
                  <c:v>0.14140452364618378</c:v>
                </c:pt>
                <c:pt idx="128">
                  <c:v>0.14432282917733966</c:v>
                </c:pt>
                <c:pt idx="129">
                  <c:v>0.14724162693382462</c:v>
                </c:pt>
                <c:pt idx="130">
                  <c:v>0.15008338162247256</c:v>
                </c:pt>
                <c:pt idx="131">
                  <c:v>0.15291213494404601</c:v>
                </c:pt>
                <c:pt idx="132">
                  <c:v>0.1557415545489147</c:v>
                </c:pt>
                <c:pt idx="133">
                  <c:v>0.15857421485671636</c:v>
                </c:pt>
                <c:pt idx="134">
                  <c:v>0.16136394256279341</c:v>
                </c:pt>
                <c:pt idx="135">
                  <c:v>0.16415310689617224</c:v>
                </c:pt>
                <c:pt idx="136">
                  <c:v>0.16693627604844827</c:v>
                </c:pt>
                <c:pt idx="137">
                  <c:v>0.16971776369685623</c:v>
                </c:pt>
                <c:pt idx="138">
                  <c:v>0.1724577953013042</c:v>
                </c:pt>
                <c:pt idx="139">
                  <c:v>0.17519828673518167</c:v>
                </c:pt>
                <c:pt idx="140">
                  <c:v>0.17793776674796291</c:v>
                </c:pt>
                <c:pt idx="141">
                  <c:v>0.18067733867726585</c:v>
                </c:pt>
                <c:pt idx="142">
                  <c:v>0.18337973904190891</c:v>
                </c:pt>
                <c:pt idx="143">
                  <c:v>0.18608232101337732</c:v>
                </c:pt>
                <c:pt idx="144">
                  <c:v>0.18878326940159959</c:v>
                </c:pt>
                <c:pt idx="145">
                  <c:v>0.19145324655964183</c:v>
                </c:pt>
                <c:pt idx="146">
                  <c:v>0.19408569635702011</c:v>
                </c:pt>
                <c:pt idx="147">
                  <c:v>0.19672072533086124</c:v>
                </c:pt>
                <c:pt idx="148">
                  <c:v>0.19927323717642645</c:v>
                </c:pt>
                <c:pt idx="149">
                  <c:v>0.2018677950781077</c:v>
                </c:pt>
                <c:pt idx="150">
                  <c:v>0.2044463194397752</c:v>
                </c:pt>
                <c:pt idx="151">
                  <c:v>0.20699487083251564</c:v>
                </c:pt>
                <c:pt idx="152">
                  <c:v>0.2095038398632795</c:v>
                </c:pt>
                <c:pt idx="153">
                  <c:v>0.21205196151242883</c:v>
                </c:pt>
                <c:pt idx="154">
                  <c:v>0.21460068484319544</c:v>
                </c:pt>
                <c:pt idx="155">
                  <c:v>0.21706569457533409</c:v>
                </c:pt>
                <c:pt idx="156">
                  <c:v>0.21961338662579691</c:v>
                </c:pt>
                <c:pt idx="157">
                  <c:v>0.22216449368621688</c:v>
                </c:pt>
                <c:pt idx="158">
                  <c:v>0.22466780199078659</c:v>
                </c:pt>
                <c:pt idx="159">
                  <c:v>0.22709442784149042</c:v>
                </c:pt>
                <c:pt idx="160">
                  <c:v>0.22952293880026214</c:v>
                </c:pt>
                <c:pt idx="161">
                  <c:v>0.23190924076610553</c:v>
                </c:pt>
                <c:pt idx="162">
                  <c:v>0.23429546217079411</c:v>
                </c:pt>
                <c:pt idx="163">
                  <c:v>0.23667983216904942</c:v>
                </c:pt>
                <c:pt idx="164">
                  <c:v>0.23906219302476686</c:v>
                </c:pt>
                <c:pt idx="165">
                  <c:v>0.24160868296917642</c:v>
                </c:pt>
                <c:pt idx="166">
                  <c:v>0.24407203181142378</c:v>
                </c:pt>
                <c:pt idx="167">
                  <c:v>0.24645150544307773</c:v>
                </c:pt>
                <c:pt idx="168">
                  <c:v>0.24887053864821701</c:v>
                </c:pt>
                <c:pt idx="169">
                  <c:v>0.25128753891567546</c:v>
                </c:pt>
                <c:pt idx="170">
                  <c:v>0.25366989977139293</c:v>
                </c:pt>
                <c:pt idx="171">
                  <c:v>0.25605001440345276</c:v>
                </c:pt>
                <c:pt idx="172">
                  <c:v>0.25838877755958245</c:v>
                </c:pt>
                <c:pt idx="173">
                  <c:v>0.2607343323291319</c:v>
                </c:pt>
                <c:pt idx="174">
                  <c:v>0.26306798832927325</c:v>
                </c:pt>
                <c:pt idx="175">
                  <c:v>0.26539921645627285</c:v>
                </c:pt>
                <c:pt idx="176">
                  <c:v>0.26773138380561673</c:v>
                </c:pt>
                <c:pt idx="177">
                  <c:v>0.27002132893588093</c:v>
                </c:pt>
                <c:pt idx="178">
                  <c:v>0.27231550800510246</c:v>
                </c:pt>
                <c:pt idx="179">
                  <c:v>0.27465584709408891</c:v>
                </c:pt>
                <c:pt idx="180">
                  <c:v>0.2769946889964528</c:v>
                </c:pt>
                <c:pt idx="181">
                  <c:v>0.27933203562656173</c:v>
                </c:pt>
                <c:pt idx="182">
                  <c:v>0.28158721832714578</c:v>
                </c:pt>
                <c:pt idx="183">
                  <c:v>0.28388070349894756</c:v>
                </c:pt>
                <c:pt idx="184">
                  <c:v>0.28617264817829108</c:v>
                </c:pt>
                <c:pt idx="185">
                  <c:v>0.28846513179454064</c:v>
                </c:pt>
                <c:pt idx="186">
                  <c:v>0.29072023861925161</c:v>
                </c:pt>
                <c:pt idx="187">
                  <c:v>0.29302363219195759</c:v>
                </c:pt>
                <c:pt idx="188">
                  <c:v>0.29528551202336378</c:v>
                </c:pt>
                <c:pt idx="189">
                  <c:v>0.2975453328272768</c:v>
                </c:pt>
                <c:pt idx="190">
                  <c:v>0.29976339293432408</c:v>
                </c:pt>
                <c:pt idx="191">
                  <c:v>0.30194552630328625</c:v>
                </c:pt>
                <c:pt idx="192">
                  <c:v>0.30408424739204215</c:v>
                </c:pt>
                <c:pt idx="193">
                  <c:v>0.3063018590286381</c:v>
                </c:pt>
                <c:pt idx="194">
                  <c:v>0.30847774386854887</c:v>
                </c:pt>
                <c:pt idx="195">
                  <c:v>0.31065546279325679</c:v>
                </c:pt>
                <c:pt idx="196">
                  <c:v>0.31283332857832985</c:v>
                </c:pt>
                <c:pt idx="197">
                  <c:v>0.31496902235899304</c:v>
                </c:pt>
                <c:pt idx="198">
                  <c:v>0.31706364510541268</c:v>
                </c:pt>
                <c:pt idx="199">
                  <c:v>0.31912414106117121</c:v>
                </c:pt>
                <c:pt idx="200">
                  <c:v>0.32105845625550672</c:v>
                </c:pt>
                <c:pt idx="201">
                  <c:v>0.32295270331543086</c:v>
                </c:pt>
                <c:pt idx="202">
                  <c:v>0.32468188265931935</c:v>
                </c:pt>
                <c:pt idx="203">
                  <c:v>0.3260817890974067</c:v>
                </c:pt>
                <c:pt idx="204">
                  <c:v>0.32744116480814345</c:v>
                </c:pt>
                <c:pt idx="205">
                  <c:v>0.32875836778383627</c:v>
                </c:pt>
                <c:pt idx="206">
                  <c:v>0.32991123190931998</c:v>
                </c:pt>
                <c:pt idx="207">
                  <c:v>0.33146585355786318</c:v>
                </c:pt>
                <c:pt idx="208">
                  <c:v>0.33285659738206719</c:v>
                </c:pt>
                <c:pt idx="209">
                  <c:v>0.33400130107511516</c:v>
                </c:pt>
                <c:pt idx="210">
                  <c:v>0.33498240984281069</c:v>
                </c:pt>
                <c:pt idx="211">
                  <c:v>0.33604559865329048</c:v>
                </c:pt>
                <c:pt idx="212">
                  <c:v>0.3370270695752291</c:v>
                </c:pt>
                <c:pt idx="213">
                  <c:v>0.33809011570452918</c:v>
                </c:pt>
                <c:pt idx="214">
                  <c:v>0.33878499781955079</c:v>
                </c:pt>
                <c:pt idx="215">
                  <c:v>0.33964355439126143</c:v>
                </c:pt>
                <c:pt idx="216">
                  <c:v>0.34029764884443758</c:v>
                </c:pt>
                <c:pt idx="217">
                  <c:v>0.34103370263630822</c:v>
                </c:pt>
                <c:pt idx="218">
                  <c:v>0.34168727090235301</c:v>
                </c:pt>
                <c:pt idx="219">
                  <c:v>0.34242329999691828</c:v>
                </c:pt>
                <c:pt idx="220">
                  <c:v>0.34307737250871528</c:v>
                </c:pt>
                <c:pt idx="221">
                  <c:v>0.3439803266383672</c:v>
                </c:pt>
                <c:pt idx="222">
                  <c:v>0.34480219049598376</c:v>
                </c:pt>
                <c:pt idx="223">
                  <c:v>0.34545943779598648</c:v>
                </c:pt>
                <c:pt idx="224">
                  <c:v>0.34578817225411074</c:v>
                </c:pt>
                <c:pt idx="225">
                  <c:v>0.3459524785407595</c:v>
                </c:pt>
                <c:pt idx="226">
                  <c:v>0.34619877193770249</c:v>
                </c:pt>
                <c:pt idx="227">
                  <c:v>0.34689660322904092</c:v>
                </c:pt>
                <c:pt idx="228">
                  <c:v>0.34759490494729811</c:v>
                </c:pt>
                <c:pt idx="229">
                  <c:v>0.34812879240652028</c:v>
                </c:pt>
                <c:pt idx="230">
                  <c:v>0.34858049766678284</c:v>
                </c:pt>
                <c:pt idx="231">
                  <c:v>0.34899131877252509</c:v>
                </c:pt>
                <c:pt idx="232">
                  <c:v>0.34944306969955924</c:v>
                </c:pt>
                <c:pt idx="233">
                  <c:v>0.34985375236049937</c:v>
                </c:pt>
                <c:pt idx="234">
                  <c:v>0.35026440734367559</c:v>
                </c:pt>
                <c:pt idx="235">
                  <c:v>0.35215342026628627</c:v>
                </c:pt>
                <c:pt idx="236">
                  <c:v>0.35346716205642109</c:v>
                </c:pt>
                <c:pt idx="237">
                  <c:v>0.35568447481345422</c:v>
                </c:pt>
                <c:pt idx="238">
                  <c:v>0.3583948890359604</c:v>
                </c:pt>
                <c:pt idx="239">
                  <c:v>0.35901066401140697</c:v>
                </c:pt>
                <c:pt idx="240">
                  <c:v>0.36073506629491547</c:v>
                </c:pt>
                <c:pt idx="241">
                  <c:v>0.36217168099624869</c:v>
                </c:pt>
                <c:pt idx="242">
                  <c:v>0.36229485673777428</c:v>
                </c:pt>
              </c:numCache>
            </c:numRef>
          </c:xVal>
          <c:yVal>
            <c:numRef>
              <c:f>Sheet1!$J$3:$J$301</c:f>
              <c:numCache>
                <c:formatCode>0.000</c:formatCode>
                <c:ptCount val="299"/>
                <c:pt idx="0">
                  <c:v>11.9814381376</c:v>
                </c:pt>
                <c:pt idx="1">
                  <c:v>11.896563642</c:v>
                </c:pt>
                <c:pt idx="2">
                  <c:v>11.833407640399999</c:v>
                </c:pt>
                <c:pt idx="3">
                  <c:v>11.7830069448</c:v>
                </c:pt>
                <c:pt idx="4">
                  <c:v>11.7084745892</c:v>
                </c:pt>
                <c:pt idx="5">
                  <c:v>11.5881610272</c:v>
                </c:pt>
                <c:pt idx="6">
                  <c:v>11.539001388399999</c:v>
                </c:pt>
                <c:pt idx="7">
                  <c:v>11.49184123</c:v>
                </c:pt>
                <c:pt idx="8">
                  <c:v>11.433925245999999</c:v>
                </c:pt>
                <c:pt idx="9">
                  <c:v>11.332641221599999</c:v>
                </c:pt>
                <c:pt idx="10">
                  <c:v>11.268175215599999</c:v>
                </c:pt>
                <c:pt idx="11">
                  <c:v>11.192746541199998</c:v>
                </c:pt>
                <c:pt idx="12">
                  <c:v>11.157928003199999</c:v>
                </c:pt>
                <c:pt idx="13">
                  <c:v>11.057953983199999</c:v>
                </c:pt>
                <c:pt idx="14">
                  <c:v>11.008449606400001</c:v>
                </c:pt>
                <c:pt idx="15">
                  <c:v>10.951636784</c:v>
                </c:pt>
                <c:pt idx="16">
                  <c:v>10.8980644988</c:v>
                </c:pt>
                <c:pt idx="17">
                  <c:v>10.7987110072</c:v>
                </c:pt>
                <c:pt idx="18">
                  <c:v>10.740519232799999</c:v>
                </c:pt>
                <c:pt idx="19">
                  <c:v>10.677570074</c:v>
                </c:pt>
                <c:pt idx="20">
                  <c:v>10.6329609768</c:v>
                </c:pt>
                <c:pt idx="21">
                  <c:v>10.5811813292</c:v>
                </c:pt>
                <c:pt idx="22">
                  <c:v>10.5287122056</c:v>
                </c:pt>
                <c:pt idx="23">
                  <c:v>10.441769281999999</c:v>
                </c:pt>
                <c:pt idx="24">
                  <c:v>10.380681708399999</c:v>
                </c:pt>
                <c:pt idx="25">
                  <c:v>10.320076768</c:v>
                </c:pt>
                <c:pt idx="26">
                  <c:v>10.274295561600001</c:v>
                </c:pt>
                <c:pt idx="27">
                  <c:v>10.203210585999999</c:v>
                </c:pt>
                <c:pt idx="28">
                  <c:v>10.145777235199999</c:v>
                </c:pt>
                <c:pt idx="29">
                  <c:v>10.095721277599999</c:v>
                </c:pt>
                <c:pt idx="30">
                  <c:v>10.0391842456</c:v>
                </c:pt>
                <c:pt idx="31">
                  <c:v>9.9827851087999999</c:v>
                </c:pt>
                <c:pt idx="32">
                  <c:v>9.9162506748000006</c:v>
                </c:pt>
                <c:pt idx="33">
                  <c:v>9.8676426167999995</c:v>
                </c:pt>
                <c:pt idx="34">
                  <c:v>9.8131740127999993</c:v>
                </c:pt>
                <c:pt idx="35">
                  <c:v>9.743192198800001</c:v>
                </c:pt>
                <c:pt idx="36">
                  <c:v>9.6684530003999996</c:v>
                </c:pt>
                <c:pt idx="37">
                  <c:v>9.6317039296000004</c:v>
                </c:pt>
                <c:pt idx="38">
                  <c:v>9.5798553343999995</c:v>
                </c:pt>
                <c:pt idx="39">
                  <c:v>9.5182851276000005</c:v>
                </c:pt>
                <c:pt idx="40">
                  <c:v>9.4239648107999994</c:v>
                </c:pt>
                <c:pt idx="41">
                  <c:v>9.4038321115999999</c:v>
                </c:pt>
                <c:pt idx="42">
                  <c:v>9.3400555815999997</c:v>
                </c:pt>
                <c:pt idx="43">
                  <c:v>9.2884138291999996</c:v>
                </c:pt>
                <c:pt idx="44">
                  <c:v>9.2013330103999991</c:v>
                </c:pt>
                <c:pt idx="45">
                  <c:v>9.1578270748000001</c:v>
                </c:pt>
                <c:pt idx="46">
                  <c:v>9.1047374227999995</c:v>
                </c:pt>
                <c:pt idx="47">
                  <c:v>9.0575772644000008</c:v>
                </c:pt>
                <c:pt idx="48">
                  <c:v>9.0163465996000003</c:v>
                </c:pt>
                <c:pt idx="49">
                  <c:v>8.9465026807999983</c:v>
                </c:pt>
                <c:pt idx="50">
                  <c:v>8.8836914171999997</c:v>
                </c:pt>
                <c:pt idx="51">
                  <c:v>8.8363933635999992</c:v>
                </c:pt>
                <c:pt idx="52">
                  <c:v>8.790129524000001</c:v>
                </c:pt>
                <c:pt idx="53">
                  <c:v>8.7366261864000005</c:v>
                </c:pt>
                <c:pt idx="54">
                  <c:v>8.6962228927999998</c:v>
                </c:pt>
                <c:pt idx="55">
                  <c:v>8.6545095948000004</c:v>
                </c:pt>
                <c:pt idx="56">
                  <c:v>8.5959041347999996</c:v>
                </c:pt>
                <c:pt idx="57">
                  <c:v>8.5261981111999994</c:v>
                </c:pt>
                <c:pt idx="58">
                  <c:v>8.481244276</c:v>
                </c:pt>
                <c:pt idx="59">
                  <c:v>8.4298783139999998</c:v>
                </c:pt>
                <c:pt idx="60">
                  <c:v>8.3893371251999991</c:v>
                </c:pt>
                <c:pt idx="61">
                  <c:v>8.3507264691999996</c:v>
                </c:pt>
                <c:pt idx="62">
                  <c:v>8.3020494635999995</c:v>
                </c:pt>
                <c:pt idx="63">
                  <c:v>8.2312402783999996</c:v>
                </c:pt>
                <c:pt idx="64">
                  <c:v>8.1640163683999987</c:v>
                </c:pt>
                <c:pt idx="65">
                  <c:v>8.1366441711999986</c:v>
                </c:pt>
                <c:pt idx="66">
                  <c:v>8.0865192659999998</c:v>
                </c:pt>
                <c:pt idx="67">
                  <c:v>8.0450128107999994</c:v>
                </c:pt>
                <c:pt idx="68">
                  <c:v>8.0020584559999985</c:v>
                </c:pt>
                <c:pt idx="69">
                  <c:v>7.9561393544000003</c:v>
                </c:pt>
                <c:pt idx="70">
                  <c:v>7.8631290419999997</c:v>
                </c:pt>
                <c:pt idx="71">
                  <c:v>7.8067988527999992</c:v>
                </c:pt>
                <c:pt idx="72">
                  <c:v>7.7679813540000007</c:v>
                </c:pt>
                <c:pt idx="73">
                  <c:v>7.7247512088000008</c:v>
                </c:pt>
                <c:pt idx="74">
                  <c:v>7.6842789676000001</c:v>
                </c:pt>
                <c:pt idx="75">
                  <c:v>7.6411867176000001</c:v>
                </c:pt>
                <c:pt idx="76">
                  <c:v>7.5809265151999998</c:v>
                </c:pt>
                <c:pt idx="77">
                  <c:v>7.5325252999999996</c:v>
                </c:pt>
                <c:pt idx="78">
                  <c:v>7.4948109627999999</c:v>
                </c:pt>
                <c:pt idx="79">
                  <c:v>7.4562003068000005</c:v>
                </c:pt>
                <c:pt idx="80">
                  <c:v>7.4104191003999995</c:v>
                </c:pt>
                <c:pt idx="81">
                  <c:v>7.3347835831999992</c:v>
                </c:pt>
                <c:pt idx="82">
                  <c:v>7.2992066216000007</c:v>
                </c:pt>
                <c:pt idx="83">
                  <c:v>7.1135996823999994</c:v>
                </c:pt>
                <c:pt idx="84">
                  <c:v>7.0272772871999996</c:v>
                </c:pt>
                <c:pt idx="85">
                  <c:v>6.9794276527999992</c:v>
                </c:pt>
                <c:pt idx="86">
                  <c:v>6.9360596124000002</c:v>
                </c:pt>
                <c:pt idx="87">
                  <c:v>6.9012410744000006</c:v>
                </c:pt>
                <c:pt idx="88">
                  <c:v>6.8666293791999999</c:v>
                </c:pt>
                <c:pt idx="89">
                  <c:v>6.8273981947999998</c:v>
                </c:pt>
                <c:pt idx="90">
                  <c:v>6.7974749363999996</c:v>
                </c:pt>
                <c:pt idx="91">
                  <c:v>6.7384557907999998</c:v>
                </c:pt>
                <c:pt idx="92">
                  <c:v>6.6855729815999991</c:v>
                </c:pt>
                <c:pt idx="93">
                  <c:v>6.6530297144000006</c:v>
                </c:pt>
                <c:pt idx="94">
                  <c:v>6.6135227396000005</c:v>
                </c:pt>
                <c:pt idx="95">
                  <c:v>6.5772563020000003</c:v>
                </c:pt>
                <c:pt idx="96">
                  <c:v>6.5509872664</c:v>
                </c:pt>
                <c:pt idx="97">
                  <c:v>6.5158929379999995</c:v>
                </c:pt>
                <c:pt idx="98">
                  <c:v>6.4514269320000004</c:v>
                </c:pt>
                <c:pt idx="99">
                  <c:v>6.3896498823999996</c:v>
                </c:pt>
                <c:pt idx="100">
                  <c:v>6.3502118551999995</c:v>
                </c:pt>
                <c:pt idx="101">
                  <c:v>6.3027759064</c:v>
                </c:pt>
                <c:pt idx="102">
                  <c:v>6.2685089491999992</c:v>
                </c:pt>
                <c:pt idx="103">
                  <c:v>6.2380341100000001</c:v>
                </c:pt>
                <c:pt idx="104">
                  <c:v>6.1788081215999995</c:v>
                </c:pt>
                <c:pt idx="105">
                  <c:v>6.1487469679999993</c:v>
                </c:pt>
                <c:pt idx="106">
                  <c:v>6.0896588747999996</c:v>
                </c:pt>
                <c:pt idx="107">
                  <c:v>6.0598045639999993</c:v>
                </c:pt>
                <c:pt idx="108">
                  <c:v>5.9997512043999999</c:v>
                </c:pt>
                <c:pt idx="109">
                  <c:v>5.9662426707999998</c:v>
                </c:pt>
                <c:pt idx="110">
                  <c:v>5.9343888796000002</c:v>
                </c:pt>
                <c:pt idx="111">
                  <c:v>5.9041208832000001</c:v>
                </c:pt>
                <c:pt idx="112">
                  <c:v>5.8790929044000002</c:v>
                </c:pt>
                <c:pt idx="113">
                  <c:v>5.8479285891999995</c:v>
                </c:pt>
                <c:pt idx="114">
                  <c:v>5.8200048111999996</c:v>
                </c:pt>
                <c:pt idx="115">
                  <c:v>5.7941494612</c:v>
                </c:pt>
                <c:pt idx="116">
                  <c:v>5.7672598971999998</c:v>
                </c:pt>
                <c:pt idx="117">
                  <c:v>5.5937877355999994</c:v>
                </c:pt>
                <c:pt idx="118">
                  <c:v>5.3809464943999998</c:v>
                </c:pt>
                <c:pt idx="119">
                  <c:v>5.2172648920000002</c:v>
                </c:pt>
                <c:pt idx="120">
                  <c:v>5.0695791327999995</c:v>
                </c:pt>
                <c:pt idx="121">
                  <c:v>4.9080349060000001</c:v>
                </c:pt>
                <c:pt idx="122">
                  <c:v>4.7742765619999998</c:v>
                </c:pt>
                <c:pt idx="123">
                  <c:v>4.6354160955999992</c:v>
                </c:pt>
                <c:pt idx="124">
                  <c:v>4.5284094203999992</c:v>
                </c:pt>
                <c:pt idx="125">
                  <c:v>4.4185069459999999</c:v>
                </c:pt>
                <c:pt idx="126">
                  <c:v>4.5106209395999999</c:v>
                </c:pt>
                <c:pt idx="127">
                  <c:v>4.4473270427999996</c:v>
                </c:pt>
                <c:pt idx="128">
                  <c:v>4.3999600416</c:v>
                </c:pt>
                <c:pt idx="129">
                  <c:v>4.3743804820000003</c:v>
                </c:pt>
                <c:pt idx="130">
                  <c:v>4.3628662328000001</c:v>
                </c:pt>
                <c:pt idx="131">
                  <c:v>4.3153613363999996</c:v>
                </c:pt>
                <c:pt idx="132">
                  <c:v>4.2876444011999997</c:v>
                </c:pt>
                <c:pt idx="133">
                  <c:v>4.2684769683999999</c:v>
                </c:pt>
                <c:pt idx="134">
                  <c:v>4.2455174175999995</c:v>
                </c:pt>
                <c:pt idx="135">
                  <c:v>4.2293147315999997</c:v>
                </c:pt>
                <c:pt idx="136">
                  <c:v>4.2750959379999998</c:v>
                </c:pt>
                <c:pt idx="137">
                  <c:v>4.2242126091999994</c:v>
                </c:pt>
                <c:pt idx="138">
                  <c:v>4.1945651412</c:v>
                </c:pt>
                <c:pt idx="139">
                  <c:v>4.1715366427999996</c:v>
                </c:pt>
                <c:pt idx="140">
                  <c:v>4.1527139479999997</c:v>
                </c:pt>
                <c:pt idx="141">
                  <c:v>4.1480255112000002</c:v>
                </c:pt>
                <c:pt idx="142">
                  <c:v>4.1422339128000001</c:v>
                </c:pt>
                <c:pt idx="143">
                  <c:v>4.1034853615999998</c:v>
                </c:pt>
                <c:pt idx="144">
                  <c:v>4.0808705488000001</c:v>
                </c:pt>
                <c:pt idx="145">
                  <c:v>4.0427425259999996</c:v>
                </c:pt>
                <c:pt idx="146">
                  <c:v>4.0207482415999998</c:v>
                </c:pt>
                <c:pt idx="147">
                  <c:v>4.0002018567999995</c:v>
                </c:pt>
                <c:pt idx="148">
                  <c:v>3.9735880832000001</c:v>
                </c:pt>
                <c:pt idx="149">
                  <c:v>3.9900665596000002</c:v>
                </c:pt>
                <c:pt idx="150">
                  <c:v>3.9518006415999998</c:v>
                </c:pt>
                <c:pt idx="151">
                  <c:v>3.9142931472</c:v>
                </c:pt>
                <c:pt idx="152">
                  <c:v>3.8966425615999998</c:v>
                </c:pt>
                <c:pt idx="153">
                  <c:v>3.8776130239999995</c:v>
                </c:pt>
                <c:pt idx="154">
                  <c:v>3.8618929712000001</c:v>
                </c:pt>
                <c:pt idx="155">
                  <c:v>3.8302460227999995</c:v>
                </c:pt>
                <c:pt idx="156">
                  <c:v>3.8339002455999993</c:v>
                </c:pt>
                <c:pt idx="157">
                  <c:v>3.8385886823999997</c:v>
                </c:pt>
                <c:pt idx="158">
                  <c:v>3.7966685415999994</c:v>
                </c:pt>
                <c:pt idx="159">
                  <c:v>3.7629531651999999</c:v>
                </c:pt>
                <c:pt idx="160">
                  <c:v>3.7397867715999995</c:v>
                </c:pt>
                <c:pt idx="161">
                  <c:v>3.7137245788</c:v>
                </c:pt>
                <c:pt idx="162">
                  <c:v>3.7164824827999996</c:v>
                </c:pt>
                <c:pt idx="163">
                  <c:v>3.6975908403999997</c:v>
                </c:pt>
                <c:pt idx="164">
                  <c:v>3.8029427732000003</c:v>
                </c:pt>
                <c:pt idx="165">
                  <c:v>3.7613673703999995</c:v>
                </c:pt>
                <c:pt idx="166">
                  <c:v>3.7355809679999994</c:v>
                </c:pt>
                <c:pt idx="167">
                  <c:v>3.7209640767999996</c:v>
                </c:pt>
                <c:pt idx="168">
                  <c:v>3.6969703120000004</c:v>
                </c:pt>
                <c:pt idx="169">
                  <c:v>3.6957292551999998</c:v>
                </c:pt>
                <c:pt idx="170">
                  <c:v>3.7244114567999995</c:v>
                </c:pt>
                <c:pt idx="171">
                  <c:v>3.6813192067999996</c:v>
                </c:pt>
                <c:pt idx="172">
                  <c:v>3.6463627735999999</c:v>
                </c:pt>
                <c:pt idx="173">
                  <c:v>3.6577391275999998</c:v>
                </c:pt>
                <c:pt idx="174">
                  <c:v>3.6220932184000003</c:v>
                </c:pt>
                <c:pt idx="175">
                  <c:v>3.5905841651999997</c:v>
                </c:pt>
                <c:pt idx="176">
                  <c:v>3.5615572255999997</c:v>
                </c:pt>
                <c:pt idx="177">
                  <c:v>3.5835515099999999</c:v>
                </c:pt>
                <c:pt idx="178">
                  <c:v>3.6486380444000002</c:v>
                </c:pt>
                <c:pt idx="179">
                  <c:v>3.5948589163999998</c:v>
                </c:pt>
                <c:pt idx="180">
                  <c:v>3.5812072915999997</c:v>
                </c:pt>
                <c:pt idx="181">
                  <c:v>3.5481813912</c:v>
                </c:pt>
                <c:pt idx="182">
                  <c:v>3.5238428883999999</c:v>
                </c:pt>
                <c:pt idx="183">
                  <c:v>3.5090191543999998</c:v>
                </c:pt>
                <c:pt idx="184">
                  <c:v>3.5041928223999999</c:v>
                </c:pt>
                <c:pt idx="185">
                  <c:v>3.4790269483999996</c:v>
                </c:pt>
                <c:pt idx="186">
                  <c:v>3.5669351384000003</c:v>
                </c:pt>
                <c:pt idx="187">
                  <c:v>3.5063991456000001</c:v>
                </c:pt>
                <c:pt idx="188">
                  <c:v>3.4705463935999998</c:v>
                </c:pt>
                <c:pt idx="189">
                  <c:v>3.4317288948</c:v>
                </c:pt>
                <c:pt idx="190">
                  <c:v>3.3935319244</c:v>
                </c:pt>
                <c:pt idx="191">
                  <c:v>3.3680213123999998</c:v>
                </c:pt>
                <c:pt idx="192">
                  <c:v>3.3341680407999998</c:v>
                </c:pt>
                <c:pt idx="193">
                  <c:v>3.3203785207999998</c:v>
                </c:pt>
                <c:pt idx="194">
                  <c:v>3.2831468168</c:v>
                </c:pt>
                <c:pt idx="195">
                  <c:v>3.2466045887999999</c:v>
                </c:pt>
                <c:pt idx="196">
                  <c:v>3.2159918543999999</c:v>
                </c:pt>
                <c:pt idx="197">
                  <c:v>3.2397787763999997</c:v>
                </c:pt>
                <c:pt idx="198">
                  <c:v>3.2499830211999998</c:v>
                </c:pt>
                <c:pt idx="199">
                  <c:v>3.1433210839999997</c:v>
                </c:pt>
                <c:pt idx="200">
                  <c:v>3.0054258839999997</c:v>
                </c:pt>
                <c:pt idx="201">
                  <c:v>2.9006944795999998</c:v>
                </c:pt>
                <c:pt idx="202">
                  <c:v>2.7812772363999998</c:v>
                </c:pt>
                <c:pt idx="203">
                  <c:v>2.6844748059999999</c:v>
                </c:pt>
                <c:pt idx="204">
                  <c:v>2.5918092316000001</c:v>
                </c:pt>
                <c:pt idx="205">
                  <c:v>2.4856299275999998</c:v>
                </c:pt>
                <c:pt idx="206">
                  <c:v>2.4304028999999998</c:v>
                </c:pt>
                <c:pt idx="207">
                  <c:v>2.3420810244000001</c:v>
                </c:pt>
                <c:pt idx="208">
                  <c:v>2.2592060092000001</c:v>
                </c:pt>
                <c:pt idx="209">
                  <c:v>2.1608867316000002</c:v>
                </c:pt>
                <c:pt idx="210">
                  <c:v>2.0844238431999997</c:v>
                </c:pt>
                <c:pt idx="211">
                  <c:v>2.0067888456</c:v>
                </c:pt>
                <c:pt idx="212">
                  <c:v>1.9352212367999999</c:v>
                </c:pt>
                <c:pt idx="213">
                  <c:v>1.8511051648000001</c:v>
                </c:pt>
                <c:pt idx="214">
                  <c:v>1.7838123072000001</c:v>
                </c:pt>
                <c:pt idx="215">
                  <c:v>1.7185189299999999</c:v>
                </c:pt>
                <c:pt idx="216">
                  <c:v>1.6544666096</c:v>
                </c:pt>
                <c:pt idx="217">
                  <c:v>1.5861395380000001</c:v>
                </c:pt>
                <c:pt idx="218">
                  <c:v>1.5286372396000001</c:v>
                </c:pt>
                <c:pt idx="219">
                  <c:v>1.4709970459999999</c:v>
                </c:pt>
                <c:pt idx="220">
                  <c:v>1.4185279224</c:v>
                </c:pt>
                <c:pt idx="221">
                  <c:v>1.3654382703999999</c:v>
                </c:pt>
                <c:pt idx="222">
                  <c:v>1.3136586228</c:v>
                </c:pt>
                <c:pt idx="223">
                  <c:v>1.265533198</c:v>
                </c:pt>
                <c:pt idx="224">
                  <c:v>1.2160977687999999</c:v>
                </c:pt>
                <c:pt idx="225">
                  <c:v>1.1619739028</c:v>
                </c:pt>
                <c:pt idx="226">
                  <c:v>1.1175027008</c:v>
                </c:pt>
                <c:pt idx="227">
                  <c:v>1.0746172936</c:v>
                </c:pt>
                <c:pt idx="228">
                  <c:v>1.0325592576</c:v>
                </c:pt>
                <c:pt idx="229">
                  <c:v>0.99160438319999988</c:v>
                </c:pt>
                <c:pt idx="230">
                  <c:v>0.95464846960000005</c:v>
                </c:pt>
                <c:pt idx="231">
                  <c:v>0.91762360840000001</c:v>
                </c:pt>
                <c:pt idx="232">
                  <c:v>0.88232243719999992</c:v>
                </c:pt>
                <c:pt idx="233">
                  <c:v>0.84736600400000006</c:v>
                </c:pt>
                <c:pt idx="234">
                  <c:v>0.82516487680000006</c:v>
                </c:pt>
                <c:pt idx="235">
                  <c:v>0.66555118280000003</c:v>
                </c:pt>
                <c:pt idx="236">
                  <c:v>0.58226248199999997</c:v>
                </c:pt>
                <c:pt idx="237">
                  <c:v>0.43547304159999994</c:v>
                </c:pt>
                <c:pt idx="238">
                  <c:v>0.2480045172</c:v>
                </c:pt>
                <c:pt idx="239">
                  <c:v>0.20408489600000002</c:v>
                </c:pt>
                <c:pt idx="240">
                  <c:v>8.5219233599999999E-2</c:v>
                </c:pt>
                <c:pt idx="241">
                  <c:v>-2.5510612000000002E-2</c:v>
                </c:pt>
                <c:pt idx="242">
                  <c:v>-2.8957992000000002E-2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154704"/>
        <c:axId val="430155264"/>
      </c:scatterChart>
      <c:valAx>
        <c:axId val="430154704"/>
        <c:scaling>
          <c:orientation val="minMax"/>
          <c:max val="0.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Cumulative CH</a:t>
                </a:r>
                <a:r>
                  <a:rPr lang="en-US" sz="1200" b="1" baseline="-25000">
                    <a:solidFill>
                      <a:sysClr val="windowText" lastClr="000000"/>
                    </a:solidFill>
                  </a:rPr>
                  <a:t>4</a:t>
                </a:r>
                <a:r>
                  <a:rPr lang="en-US" sz="1200" b="1">
                    <a:solidFill>
                      <a:sysClr val="windowText" lastClr="000000"/>
                    </a:solidFill>
                  </a:rPr>
                  <a:t> (mol)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155264"/>
        <c:crosses val="autoZero"/>
        <c:crossBetween val="midCat"/>
      </c:valAx>
      <c:valAx>
        <c:axId val="43015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Inlet pressure (MPa)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1547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1</xdr:row>
      <xdr:rowOff>109536</xdr:rowOff>
    </xdr:from>
    <xdr:to>
      <xdr:col>10</xdr:col>
      <xdr:colOff>561974</xdr:colOff>
      <xdr:row>21</xdr:row>
      <xdr:rowOff>95249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5"/>
  <sheetViews>
    <sheetView tabSelected="1" zoomScaleNormal="100" workbookViewId="0">
      <pane xSplit="9" ySplit="2" topLeftCell="J3" activePane="bottomRight" state="frozen"/>
      <selection pane="topRight" activeCell="J1" sqref="J1"/>
      <selection pane="bottomLeft" activeCell="A3" sqref="A3"/>
      <selection pane="bottomRight" activeCell="K244" sqref="K2:K244"/>
    </sheetView>
  </sheetViews>
  <sheetFormatPr defaultRowHeight="15" x14ac:dyDescent="0.25"/>
  <cols>
    <col min="1" max="1" width="18.140625" style="2" customWidth="1"/>
    <col min="2" max="3" width="9.140625" style="2"/>
    <col min="4" max="4" width="22.7109375" style="7" customWidth="1"/>
    <col min="5" max="5" width="15.28515625" customWidth="1"/>
    <col min="6" max="6" width="24.140625" customWidth="1"/>
    <col min="7" max="7" width="11.85546875" customWidth="1"/>
    <col min="8" max="8" width="15" customWidth="1"/>
    <col min="9" max="9" width="14.85546875" customWidth="1"/>
    <col min="10" max="10" width="15" customWidth="1"/>
    <col min="11" max="11" width="16.42578125" customWidth="1"/>
    <col min="12" max="12" width="10" customWidth="1"/>
    <col min="13" max="13" width="19.5703125" customWidth="1"/>
    <col min="14" max="14" width="19.5703125" style="2" customWidth="1"/>
    <col min="15" max="15" width="22.42578125" customWidth="1"/>
    <col min="16" max="16" width="29.7109375" customWidth="1"/>
    <col min="17" max="17" width="29.42578125" customWidth="1"/>
    <col min="18" max="18" width="29.42578125" style="2" customWidth="1"/>
    <col min="19" max="19" width="24" customWidth="1"/>
    <col min="20" max="20" width="11.7109375" customWidth="1"/>
    <col min="21" max="21" width="23.42578125" customWidth="1"/>
    <col min="22" max="22" width="15.5703125" customWidth="1"/>
    <col min="23" max="23" width="14.28515625" customWidth="1"/>
    <col min="24" max="24" width="18.5703125" customWidth="1"/>
    <col min="25" max="25" width="20" customWidth="1"/>
    <col min="26" max="26" width="14.42578125" customWidth="1"/>
    <col min="30" max="30" width="27.140625" customWidth="1"/>
    <col min="31" max="31" width="18.7109375" customWidth="1"/>
  </cols>
  <sheetData>
    <row r="1" spans="1:31" x14ac:dyDescent="0.25">
      <c r="A1" s="10" t="s">
        <v>26</v>
      </c>
      <c r="B1" s="11">
        <v>8.3144621000000001</v>
      </c>
      <c r="D1" s="5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31</v>
      </c>
      <c r="O1" s="1" t="s">
        <v>10</v>
      </c>
      <c r="P1" s="1" t="s">
        <v>11</v>
      </c>
      <c r="Q1" s="1" t="s">
        <v>12</v>
      </c>
      <c r="R1" s="1" t="s">
        <v>32</v>
      </c>
      <c r="S1" s="1" t="s">
        <v>13</v>
      </c>
      <c r="T1" s="1" t="s">
        <v>14</v>
      </c>
      <c r="U1" s="1" t="s">
        <v>15</v>
      </c>
      <c r="V1" s="1" t="s">
        <v>16</v>
      </c>
      <c r="W1" s="1" t="s">
        <v>17</v>
      </c>
      <c r="X1" s="1" t="s">
        <v>18</v>
      </c>
      <c r="Y1" s="1" t="s">
        <v>19</v>
      </c>
      <c r="Z1" s="1" t="s">
        <v>20</v>
      </c>
      <c r="AA1" s="1" t="s">
        <v>21</v>
      </c>
      <c r="AB1" s="1" t="s">
        <v>22</v>
      </c>
      <c r="AC1" s="1" t="s">
        <v>23</v>
      </c>
      <c r="AD1" s="1" t="s">
        <v>24</v>
      </c>
      <c r="AE1" s="1" t="s">
        <v>25</v>
      </c>
    </row>
    <row r="2" spans="1:31" x14ac:dyDescent="0.25">
      <c r="A2" s="12" t="s">
        <v>27</v>
      </c>
      <c r="B2" s="13">
        <v>238.82169999999999</v>
      </c>
      <c r="D2" s="7">
        <v>42486.467151076387</v>
      </c>
      <c r="E2" s="8">
        <f>D2-(115*365+29)-365</f>
        <v>117.46715107638738</v>
      </c>
      <c r="F2">
        <v>0</v>
      </c>
      <c r="G2">
        <v>25</v>
      </c>
      <c r="H2" s="3">
        <f>G2</f>
        <v>25</v>
      </c>
      <c r="I2">
        <v>1748.38</v>
      </c>
      <c r="J2" s="4">
        <f>I2*0.00689476</f>
        <v>12.0546604888</v>
      </c>
      <c r="K2">
        <v>23.98</v>
      </c>
      <c r="L2" s="6">
        <f>(101325*(G2/1000000))/(8.314462*(K2+273.15))</f>
        <v>1.0253590415590875E-3</v>
      </c>
      <c r="M2" s="6">
        <f>L2</f>
        <v>1.0253590415590875E-3</v>
      </c>
      <c r="N2" s="6">
        <f t="shared" ref="N2:N65" si="0">M2*1000</f>
        <v>1.0253590415590876</v>
      </c>
      <c r="O2" s="6"/>
      <c r="P2" s="9">
        <f>M2</f>
        <v>1.0253590415590875E-3</v>
      </c>
      <c r="Q2">
        <v>0</v>
      </c>
      <c r="R2" s="2">
        <f>Q2*1000</f>
        <v>0</v>
      </c>
      <c r="S2" s="6"/>
      <c r="T2" s="6"/>
      <c r="U2" s="6"/>
      <c r="V2" s="3"/>
      <c r="W2" s="3"/>
      <c r="X2" s="3"/>
      <c r="Y2" s="3"/>
      <c r="Z2" s="6"/>
      <c r="AA2" s="3"/>
      <c r="AB2" s="3"/>
      <c r="AC2" s="3"/>
      <c r="AD2" s="3"/>
      <c r="AE2" s="3"/>
    </row>
    <row r="3" spans="1:31" x14ac:dyDescent="0.25">
      <c r="A3" s="12" t="s">
        <v>28</v>
      </c>
      <c r="B3" s="13">
        <v>0.39800000000000002</v>
      </c>
      <c r="D3" s="7">
        <v>42486.470276111111</v>
      </c>
      <c r="E3" s="8">
        <f t="shared" ref="E3" si="1">D3-(115*365+29)-365</f>
        <v>117.47027611111116</v>
      </c>
      <c r="F3" s="4">
        <f>(E3-E2)*24</f>
        <v>7.500083337072283E-2</v>
      </c>
      <c r="G3">
        <v>31</v>
      </c>
      <c r="H3" s="3">
        <f>H2+G3</f>
        <v>56</v>
      </c>
      <c r="I3">
        <v>1737.76</v>
      </c>
      <c r="J3" s="4">
        <f t="shared" ref="J3:J195" si="2">I3*0.00689476</f>
        <v>11.9814381376</v>
      </c>
      <c r="K3">
        <v>24.2</v>
      </c>
      <c r="L3" s="6">
        <f t="shared" ref="L3" si="3">(101325*(G3/1000000))/(8.314462*(K3+273.15))</f>
        <v>1.2705045088376664E-3</v>
      </c>
      <c r="M3" s="6">
        <f t="shared" ref="M3" si="4">M2+L3</f>
        <v>2.2958635503967538E-3</v>
      </c>
      <c r="N3" s="6">
        <f t="shared" si="0"/>
        <v>2.2958635503967537</v>
      </c>
      <c r="O3" s="6">
        <f>L3/F3*1000</f>
        <v>16.939871888591814</v>
      </c>
      <c r="P3" s="9">
        <f t="shared" ref="P3" si="5">M3</f>
        <v>2.2958635503967538E-3</v>
      </c>
      <c r="Q3" s="2">
        <v>0</v>
      </c>
      <c r="R3" s="2">
        <f t="shared" ref="R3:R66" si="6">Q3*1000</f>
        <v>0</v>
      </c>
      <c r="S3" s="6"/>
      <c r="T3" s="6"/>
      <c r="U3" s="6"/>
      <c r="V3" s="3"/>
      <c r="W3" s="3"/>
      <c r="X3" s="3"/>
      <c r="Y3" s="3"/>
      <c r="Z3" s="6"/>
      <c r="AA3" s="3"/>
      <c r="AB3" s="3"/>
      <c r="AC3" s="3"/>
      <c r="AD3" s="3"/>
      <c r="AE3" s="3"/>
    </row>
    <row r="4" spans="1:31" x14ac:dyDescent="0.25">
      <c r="A4" s="12" t="s">
        <v>29</v>
      </c>
      <c r="B4" s="13">
        <f>B2*B3</f>
        <v>95.051036600000003</v>
      </c>
      <c r="D4" s="7">
        <v>42486.472590949073</v>
      </c>
      <c r="E4" s="8">
        <f t="shared" ref="E4:E15" si="7">D4-(115*365+29)-365</f>
        <v>117.47259094907349</v>
      </c>
      <c r="F4" s="4">
        <f t="shared" ref="F4:F67" si="8">(E4-E3)*24</f>
        <v>5.5556111095938832E-2</v>
      </c>
      <c r="G4">
        <v>32</v>
      </c>
      <c r="H4" s="3">
        <f t="shared" ref="H4:H67" si="9">H3+G4</f>
        <v>88</v>
      </c>
      <c r="I4">
        <v>1725.45</v>
      </c>
      <c r="J4" s="4">
        <f t="shared" si="2"/>
        <v>11.896563642</v>
      </c>
      <c r="K4">
        <v>23.85</v>
      </c>
      <c r="L4" s="6">
        <f t="shared" ref="L4:L154" si="10">(101325*(G4/1000000))/(8.314462*(K4+273.15))</f>
        <v>1.3130340504498928E-3</v>
      </c>
      <c r="M4" s="6">
        <f t="shared" ref="M4:M15" si="11">M3+L4</f>
        <v>3.6088976008466465E-3</v>
      </c>
      <c r="N4" s="6">
        <f t="shared" si="0"/>
        <v>3.6088976008466465</v>
      </c>
      <c r="O4" s="6">
        <f t="shared" ref="O4:O15" si="12">L4/F4*1000</f>
        <v>23.634376570786934</v>
      </c>
      <c r="P4" s="9">
        <f t="shared" ref="P4:P15" si="13">M4</f>
        <v>3.6088976008466465E-3</v>
      </c>
      <c r="Q4" s="2">
        <v>0</v>
      </c>
      <c r="R4" s="2">
        <f t="shared" si="6"/>
        <v>0</v>
      </c>
      <c r="S4" s="6"/>
      <c r="T4" s="6"/>
      <c r="U4" s="6"/>
      <c r="V4" s="3"/>
      <c r="W4" s="3"/>
      <c r="X4" s="3"/>
      <c r="Y4" s="3"/>
      <c r="Z4" s="6"/>
      <c r="AA4" s="3"/>
      <c r="AB4" s="3"/>
      <c r="AC4" s="3"/>
      <c r="AD4" s="3"/>
      <c r="AE4" s="3"/>
    </row>
    <row r="5" spans="1:31" ht="15.75" thickBot="1" x14ac:dyDescent="0.3">
      <c r="A5" s="14" t="s">
        <v>30</v>
      </c>
      <c r="B5" s="15">
        <v>1</v>
      </c>
      <c r="D5" s="7">
        <v>42486.47426920139</v>
      </c>
      <c r="E5" s="8">
        <f t="shared" si="7"/>
        <v>117.47426920138969</v>
      </c>
      <c r="F5" s="4">
        <f t="shared" si="8"/>
        <v>4.0278055588714778E-2</v>
      </c>
      <c r="G5">
        <v>29</v>
      </c>
      <c r="H5" s="3">
        <f t="shared" si="9"/>
        <v>117</v>
      </c>
      <c r="I5">
        <v>1716.29</v>
      </c>
      <c r="J5" s="4">
        <f t="shared" si="2"/>
        <v>11.833407640399999</v>
      </c>
      <c r="K5">
        <v>23.84</v>
      </c>
      <c r="L5" s="6">
        <f t="shared" si="10"/>
        <v>1.1899771747917575E-3</v>
      </c>
      <c r="M5" s="6">
        <f t="shared" si="11"/>
        <v>4.798874775638404E-3</v>
      </c>
      <c r="N5" s="6">
        <f t="shared" si="0"/>
        <v>4.7988747756384038</v>
      </c>
      <c r="O5" s="6">
        <f t="shared" si="12"/>
        <v>29.544057114940991</v>
      </c>
      <c r="P5" s="9">
        <f t="shared" si="13"/>
        <v>4.798874775638404E-3</v>
      </c>
      <c r="Q5" s="2">
        <v>0</v>
      </c>
      <c r="R5" s="2">
        <f t="shared" si="6"/>
        <v>0</v>
      </c>
      <c r="S5" s="6"/>
      <c r="T5" s="6"/>
      <c r="U5" s="6"/>
      <c r="V5" s="3"/>
      <c r="W5" s="3"/>
      <c r="X5" s="3"/>
      <c r="Y5" s="3"/>
      <c r="Z5" s="6"/>
      <c r="AA5" s="3"/>
      <c r="AB5" s="3"/>
      <c r="AC5" s="3"/>
      <c r="AD5" s="3"/>
      <c r="AE5" s="3"/>
    </row>
    <row r="6" spans="1:31" x14ac:dyDescent="0.25">
      <c r="D6" s="7">
        <v>42486.476086342591</v>
      </c>
      <c r="E6" s="8">
        <f t="shared" si="7"/>
        <v>117.47608634259086</v>
      </c>
      <c r="F6" s="4">
        <f t="shared" si="8"/>
        <v>4.3611388828139752E-2</v>
      </c>
      <c r="G6">
        <v>32</v>
      </c>
      <c r="H6" s="3">
        <f t="shared" si="9"/>
        <v>149</v>
      </c>
      <c r="I6">
        <v>1708.98</v>
      </c>
      <c r="J6" s="4">
        <f t="shared" si="2"/>
        <v>11.7830069448</v>
      </c>
      <c r="K6">
        <v>23.59</v>
      </c>
      <c r="L6" s="6">
        <f t="shared" si="10"/>
        <v>1.3141845150084863E-3</v>
      </c>
      <c r="M6" s="6">
        <f t="shared" si="11"/>
        <v>6.1130592906468908E-3</v>
      </c>
      <c r="N6" s="6">
        <f t="shared" si="0"/>
        <v>6.1130592906468904</v>
      </c>
      <c r="O6" s="6">
        <f t="shared" si="12"/>
        <v>30.133975328951774</v>
      </c>
      <c r="P6" s="9">
        <f t="shared" si="13"/>
        <v>6.1130592906468908E-3</v>
      </c>
      <c r="Q6" s="2">
        <v>0</v>
      </c>
      <c r="R6" s="2">
        <f t="shared" si="6"/>
        <v>0</v>
      </c>
      <c r="S6" s="6"/>
      <c r="T6" s="6"/>
      <c r="U6" s="6"/>
      <c r="V6" s="3"/>
      <c r="W6" s="3"/>
      <c r="X6" s="3"/>
      <c r="Y6" s="3"/>
      <c r="Z6" s="6"/>
      <c r="AA6" s="3"/>
      <c r="AB6" s="3"/>
      <c r="AC6" s="3"/>
      <c r="AD6" s="3"/>
      <c r="AE6" s="3"/>
    </row>
    <row r="7" spans="1:31" x14ac:dyDescent="0.25">
      <c r="D7" s="7">
        <v>42486.478123402776</v>
      </c>
      <c r="E7" s="8">
        <f t="shared" si="7"/>
        <v>117.47812340277596</v>
      </c>
      <c r="F7" s="4">
        <f t="shared" si="8"/>
        <v>4.8889444442465901E-2</v>
      </c>
      <c r="G7">
        <v>30</v>
      </c>
      <c r="H7" s="3">
        <f t="shared" si="9"/>
        <v>179</v>
      </c>
      <c r="I7">
        <v>1698.17</v>
      </c>
      <c r="J7" s="4">
        <f t="shared" si="2"/>
        <v>11.7084745892</v>
      </c>
      <c r="K7">
        <v>23.65</v>
      </c>
      <c r="L7" s="6">
        <f t="shared" si="10"/>
        <v>1.2317989165166511E-3</v>
      </c>
      <c r="M7" s="6">
        <f t="shared" si="11"/>
        <v>7.3448582071635416E-3</v>
      </c>
      <c r="N7" s="6">
        <f t="shared" si="0"/>
        <v>7.3448582071635418</v>
      </c>
      <c r="O7" s="6">
        <f t="shared" si="12"/>
        <v>25.195600616125986</v>
      </c>
      <c r="P7" s="9">
        <f t="shared" si="13"/>
        <v>7.3448582071635416E-3</v>
      </c>
      <c r="Q7" s="2">
        <v>0</v>
      </c>
      <c r="R7" s="2">
        <f t="shared" si="6"/>
        <v>0</v>
      </c>
      <c r="S7" s="6"/>
      <c r="T7" s="6"/>
      <c r="U7" s="6"/>
      <c r="V7" s="3"/>
      <c r="W7" s="3"/>
      <c r="X7" s="3"/>
      <c r="Y7" s="3"/>
      <c r="Z7" s="6"/>
      <c r="AA7" s="3"/>
      <c r="AB7" s="3"/>
      <c r="AC7" s="3"/>
      <c r="AD7" s="3"/>
      <c r="AE7" s="3"/>
    </row>
    <row r="8" spans="1:31" x14ac:dyDescent="0.25">
      <c r="D8" s="7">
        <v>42486.47995212963</v>
      </c>
      <c r="E8" s="8">
        <f t="shared" si="7"/>
        <v>117.47995212962996</v>
      </c>
      <c r="F8" s="4">
        <f t="shared" si="8"/>
        <v>4.3889444496016949E-2</v>
      </c>
      <c r="G8">
        <v>33</v>
      </c>
      <c r="H8" s="3">
        <f t="shared" si="9"/>
        <v>212</v>
      </c>
      <c r="I8">
        <v>1680.72</v>
      </c>
      <c r="J8" s="4">
        <f t="shared" si="2"/>
        <v>11.5881610272</v>
      </c>
      <c r="K8">
        <v>23.61</v>
      </c>
      <c r="L8" s="6">
        <f t="shared" si="10"/>
        <v>1.3551614444815886E-3</v>
      </c>
      <c r="M8" s="6">
        <f t="shared" si="11"/>
        <v>8.70001965164513E-3</v>
      </c>
      <c r="N8" s="6">
        <f t="shared" si="0"/>
        <v>8.70001965164513</v>
      </c>
      <c r="O8" s="6">
        <f t="shared" si="12"/>
        <v>30.876705322724511</v>
      </c>
      <c r="P8" s="9">
        <f t="shared" si="13"/>
        <v>8.70001965164513E-3</v>
      </c>
      <c r="Q8" s="2">
        <v>0</v>
      </c>
      <c r="R8" s="2">
        <f t="shared" si="6"/>
        <v>0</v>
      </c>
      <c r="S8" s="6"/>
      <c r="T8" s="6"/>
      <c r="U8" s="6"/>
      <c r="V8" s="3"/>
      <c r="W8" s="3"/>
      <c r="X8" s="3"/>
      <c r="Y8" s="3"/>
      <c r="Z8" s="6"/>
      <c r="AA8" s="3"/>
      <c r="AB8" s="3"/>
      <c r="AC8" s="3"/>
      <c r="AD8" s="3"/>
      <c r="AE8" s="3"/>
    </row>
    <row r="9" spans="1:31" x14ac:dyDescent="0.25">
      <c r="B9" s="2">
        <f>B4+15.858</f>
        <v>110.90903660000001</v>
      </c>
      <c r="D9" s="7">
        <v>42486.481179016206</v>
      </c>
      <c r="E9" s="8">
        <f t="shared" si="7"/>
        <v>117.48117901620572</v>
      </c>
      <c r="F9" s="4">
        <f t="shared" si="8"/>
        <v>2.9445277818012983E-2</v>
      </c>
      <c r="G9">
        <v>29</v>
      </c>
      <c r="H9" s="3">
        <f t="shared" si="9"/>
        <v>241</v>
      </c>
      <c r="I9">
        <v>1673.59</v>
      </c>
      <c r="J9" s="4">
        <f t="shared" si="2"/>
        <v>11.539001388399999</v>
      </c>
      <c r="K9">
        <v>23.78</v>
      </c>
      <c r="L9" s="6">
        <f t="shared" si="10"/>
        <v>1.1902176308941637E-3</v>
      </c>
      <c r="M9" s="6">
        <f t="shared" si="11"/>
        <v>9.8902372825392937E-3</v>
      </c>
      <c r="N9" s="6">
        <f t="shared" si="0"/>
        <v>9.8902372825392941</v>
      </c>
      <c r="O9" s="6">
        <f t="shared" si="12"/>
        <v>40.421341522070975</v>
      </c>
      <c r="P9" s="9">
        <f t="shared" si="13"/>
        <v>9.8902372825392937E-3</v>
      </c>
      <c r="Q9" s="2">
        <v>0</v>
      </c>
      <c r="R9" s="2">
        <f t="shared" si="6"/>
        <v>0</v>
      </c>
      <c r="S9" s="6"/>
      <c r="T9" s="6"/>
      <c r="U9" s="6"/>
      <c r="V9" s="3"/>
      <c r="W9" s="3"/>
      <c r="X9" s="3"/>
      <c r="Y9" s="3"/>
      <c r="Z9" s="6"/>
      <c r="AA9" s="3"/>
      <c r="AB9" s="3"/>
      <c r="AC9" s="3"/>
      <c r="AD9" s="3"/>
      <c r="AE9" s="3"/>
    </row>
    <row r="10" spans="1:31" x14ac:dyDescent="0.25">
      <c r="D10" s="7">
        <v>42486.483077199075</v>
      </c>
      <c r="E10" s="8">
        <f t="shared" si="7"/>
        <v>117.48307719907461</v>
      </c>
      <c r="F10" s="4">
        <f t="shared" si="8"/>
        <v>4.5556388853583485E-2</v>
      </c>
      <c r="G10">
        <v>33</v>
      </c>
      <c r="H10" s="3">
        <f t="shared" si="9"/>
        <v>274</v>
      </c>
      <c r="I10">
        <v>1666.75</v>
      </c>
      <c r="J10" s="4">
        <f t="shared" si="2"/>
        <v>11.49184123</v>
      </c>
      <c r="K10">
        <v>23.69</v>
      </c>
      <c r="L10" s="6">
        <f t="shared" si="10"/>
        <v>1.354796221076527E-3</v>
      </c>
      <c r="M10" s="6">
        <f t="shared" si="11"/>
        <v>1.1245033503615821E-2</v>
      </c>
      <c r="N10" s="6">
        <f t="shared" si="0"/>
        <v>11.24503350361582</v>
      </c>
      <c r="O10" s="6">
        <f t="shared" si="12"/>
        <v>29.738885262192113</v>
      </c>
      <c r="P10" s="9">
        <f t="shared" si="13"/>
        <v>1.1245033503615821E-2</v>
      </c>
      <c r="Q10" s="2">
        <v>0</v>
      </c>
      <c r="R10" s="2">
        <f t="shared" si="6"/>
        <v>0</v>
      </c>
      <c r="S10" s="6"/>
      <c r="T10" s="6"/>
      <c r="U10" s="6"/>
      <c r="V10" s="3"/>
      <c r="W10" s="3"/>
      <c r="X10" s="3"/>
      <c r="Y10" s="3"/>
      <c r="Z10" s="6"/>
      <c r="AA10" s="3"/>
      <c r="AB10" s="3"/>
      <c r="AC10" s="3"/>
      <c r="AD10" s="3"/>
      <c r="AE10" s="3"/>
    </row>
    <row r="11" spans="1:31" x14ac:dyDescent="0.25">
      <c r="D11" s="7">
        <v>42486.484628113423</v>
      </c>
      <c r="E11" s="8">
        <f t="shared" si="7"/>
        <v>117.48462811342324</v>
      </c>
      <c r="F11" s="4">
        <f t="shared" si="8"/>
        <v>3.7221944367047399E-2</v>
      </c>
      <c r="G11">
        <v>29</v>
      </c>
      <c r="H11" s="3">
        <f t="shared" si="9"/>
        <v>303</v>
      </c>
      <c r="I11">
        <v>1658.35</v>
      </c>
      <c r="J11" s="4">
        <f t="shared" si="2"/>
        <v>11.433925245999999</v>
      </c>
      <c r="K11">
        <v>23.5</v>
      </c>
      <c r="L11" s="6">
        <f t="shared" si="10"/>
        <v>1.1913410454791975E-3</v>
      </c>
      <c r="M11" s="6">
        <f t="shared" si="11"/>
        <v>1.2436374549095018E-2</v>
      </c>
      <c r="N11" s="6">
        <f t="shared" si="0"/>
        <v>12.436374549095017</v>
      </c>
      <c r="O11" s="6">
        <f t="shared" si="12"/>
        <v>32.006416261636566</v>
      </c>
      <c r="P11" s="9">
        <f t="shared" si="13"/>
        <v>1.2436374549095018E-2</v>
      </c>
      <c r="Q11" s="2">
        <v>0</v>
      </c>
      <c r="R11" s="2">
        <f t="shared" si="6"/>
        <v>0</v>
      </c>
      <c r="S11" s="6"/>
      <c r="T11" s="6"/>
      <c r="U11" s="6"/>
      <c r="V11" s="3"/>
      <c r="W11" s="3"/>
      <c r="X11" s="3"/>
      <c r="Y11" s="3"/>
      <c r="Z11" s="6"/>
      <c r="AA11" s="3"/>
      <c r="AB11" s="3"/>
      <c r="AC11" s="3"/>
      <c r="AD11" s="3"/>
      <c r="AE11" s="3"/>
    </row>
    <row r="12" spans="1:31" x14ac:dyDescent="0.25">
      <c r="D12" s="7">
        <v>42486.486850358793</v>
      </c>
      <c r="E12" s="8">
        <f t="shared" si="7"/>
        <v>117.48685035879316</v>
      </c>
      <c r="F12" s="4">
        <f t="shared" si="8"/>
        <v>5.3333888878114522E-2</v>
      </c>
      <c r="G12">
        <v>32</v>
      </c>
      <c r="H12" s="3">
        <f t="shared" si="9"/>
        <v>335</v>
      </c>
      <c r="I12">
        <v>1643.66</v>
      </c>
      <c r="J12" s="4">
        <f t="shared" si="2"/>
        <v>11.332641221599999</v>
      </c>
      <c r="K12">
        <v>23.52</v>
      </c>
      <c r="L12" s="6">
        <f t="shared" si="10"/>
        <v>1.3144946000054546E-3</v>
      </c>
      <c r="M12" s="6">
        <f t="shared" si="11"/>
        <v>1.3750869149100472E-2</v>
      </c>
      <c r="N12" s="6">
        <f t="shared" si="0"/>
        <v>13.750869149100472</v>
      </c>
      <c r="O12" s="6">
        <f t="shared" si="12"/>
        <v>24.64651702052905</v>
      </c>
      <c r="P12" s="9">
        <f t="shared" si="13"/>
        <v>1.3750869149100472E-2</v>
      </c>
      <c r="Q12" s="2">
        <v>0</v>
      </c>
      <c r="R12" s="2">
        <f t="shared" si="6"/>
        <v>0</v>
      </c>
      <c r="S12" s="6"/>
      <c r="T12" s="6"/>
      <c r="U12" s="6"/>
      <c r="V12" s="3"/>
      <c r="W12" s="3"/>
      <c r="X12" s="3"/>
      <c r="Y12" s="3"/>
      <c r="Z12" s="6"/>
      <c r="AA12" s="3"/>
      <c r="AB12" s="3"/>
      <c r="AC12" s="3"/>
      <c r="AD12" s="3"/>
      <c r="AE12" s="3"/>
    </row>
    <row r="13" spans="1:31" x14ac:dyDescent="0.25">
      <c r="A13" s="2">
        <f>0.220824*B4</f>
        <v>20.989550106158401</v>
      </c>
      <c r="D13" s="7">
        <v>42486.488308715278</v>
      </c>
      <c r="E13" s="8">
        <f t="shared" si="7"/>
        <v>117.48830871527753</v>
      </c>
      <c r="F13" s="4">
        <f t="shared" si="8"/>
        <v>3.5000555624719709E-2</v>
      </c>
      <c r="G13">
        <v>29</v>
      </c>
      <c r="H13" s="3">
        <f t="shared" si="9"/>
        <v>364</v>
      </c>
      <c r="I13">
        <v>1634.31</v>
      </c>
      <c r="J13" s="4">
        <f t="shared" si="2"/>
        <v>11.268175215599999</v>
      </c>
      <c r="K13">
        <v>23.4</v>
      </c>
      <c r="L13" s="6">
        <f t="shared" si="10"/>
        <v>1.1917427790976362E-3</v>
      </c>
      <c r="M13" s="6">
        <f t="shared" si="11"/>
        <v>1.4942611928198108E-2</v>
      </c>
      <c r="N13" s="6">
        <f t="shared" si="0"/>
        <v>14.942611928198108</v>
      </c>
      <c r="O13" s="6">
        <f t="shared" si="12"/>
        <v>34.049253156882706</v>
      </c>
      <c r="P13" s="9">
        <f t="shared" si="13"/>
        <v>1.4942611928198108E-2</v>
      </c>
      <c r="Q13" s="2">
        <v>0</v>
      </c>
      <c r="R13" s="2">
        <f t="shared" si="6"/>
        <v>0</v>
      </c>
      <c r="S13" s="6"/>
      <c r="T13" s="6"/>
      <c r="U13" s="6"/>
      <c r="V13" s="3"/>
      <c r="W13" s="3"/>
      <c r="X13" s="3"/>
      <c r="Y13" s="3"/>
      <c r="Z13" s="6"/>
      <c r="AA13" s="3"/>
      <c r="AB13" s="3"/>
      <c r="AC13" s="3"/>
      <c r="AD13" s="3"/>
      <c r="AE13" s="3"/>
    </row>
    <row r="14" spans="1:31" x14ac:dyDescent="0.25">
      <c r="A14" s="2">
        <f>A13+(15.858)*0.819</f>
        <v>33.977252106158403</v>
      </c>
      <c r="D14" s="7">
        <v>42486.48981334491</v>
      </c>
      <c r="E14" s="8">
        <f t="shared" si="7"/>
        <v>117.48981334490963</v>
      </c>
      <c r="F14" s="4">
        <f t="shared" si="8"/>
        <v>3.6111111170612276E-2</v>
      </c>
      <c r="G14">
        <v>32</v>
      </c>
      <c r="H14" s="3">
        <f t="shared" si="9"/>
        <v>396</v>
      </c>
      <c r="I14">
        <v>1623.37</v>
      </c>
      <c r="J14" s="4">
        <f t="shared" si="2"/>
        <v>11.192746541199998</v>
      </c>
      <c r="K14">
        <v>23.98</v>
      </c>
      <c r="L14" s="6">
        <f t="shared" si="10"/>
        <v>1.312459573195632E-3</v>
      </c>
      <c r="M14" s="6">
        <f t="shared" si="11"/>
        <v>1.6255071501393742E-2</v>
      </c>
      <c r="N14" s="6">
        <f t="shared" si="0"/>
        <v>16.255071501393743</v>
      </c>
      <c r="O14" s="6">
        <f t="shared" si="12"/>
        <v>36.345034274761666</v>
      </c>
      <c r="P14" s="9">
        <f t="shared" si="13"/>
        <v>1.6255071501393742E-2</v>
      </c>
      <c r="Q14" s="2">
        <v>0</v>
      </c>
      <c r="R14" s="2">
        <f t="shared" si="6"/>
        <v>0</v>
      </c>
      <c r="S14" s="6"/>
      <c r="T14" s="6"/>
      <c r="U14" s="6"/>
      <c r="V14" s="3"/>
      <c r="W14" s="3"/>
      <c r="X14" s="3"/>
      <c r="Y14" s="3"/>
      <c r="Z14" s="6"/>
      <c r="AA14" s="3"/>
      <c r="AB14" s="3"/>
      <c r="AC14" s="3"/>
      <c r="AD14" s="3"/>
      <c r="AE14" s="3"/>
    </row>
    <row r="15" spans="1:31" x14ac:dyDescent="0.25">
      <c r="A15" s="2">
        <f>A14/B4</f>
        <v>0.35746324628887216</v>
      </c>
      <c r="D15" s="7">
        <v>42486.491387442133</v>
      </c>
      <c r="E15" s="8">
        <f t="shared" si="7"/>
        <v>117.49138744213269</v>
      </c>
      <c r="F15" s="4">
        <f t="shared" si="8"/>
        <v>3.7778333353344351E-2</v>
      </c>
      <c r="G15">
        <v>29</v>
      </c>
      <c r="H15" s="3">
        <f t="shared" si="9"/>
        <v>425</v>
      </c>
      <c r="I15">
        <v>1618.32</v>
      </c>
      <c r="J15" s="4">
        <f t="shared" si="2"/>
        <v>11.157928003199999</v>
      </c>
      <c r="K15">
        <v>23.51</v>
      </c>
      <c r="L15" s="6">
        <f t="shared" si="10"/>
        <v>1.1913008870134297E-3</v>
      </c>
      <c r="M15" s="6">
        <f t="shared" si="11"/>
        <v>1.7446372388407173E-2</v>
      </c>
      <c r="N15" s="6">
        <f t="shared" si="0"/>
        <v>17.446372388407173</v>
      </c>
      <c r="O15" s="6">
        <f t="shared" si="12"/>
        <v>31.533971492894594</v>
      </c>
      <c r="P15" s="9">
        <f t="shared" si="13"/>
        <v>1.7446372388407173E-2</v>
      </c>
      <c r="Q15" s="2">
        <v>0</v>
      </c>
      <c r="R15" s="2">
        <f t="shared" si="6"/>
        <v>0</v>
      </c>
      <c r="S15" s="6"/>
      <c r="T15" s="6"/>
      <c r="U15" s="6"/>
      <c r="V15" s="3"/>
      <c r="W15" s="3"/>
      <c r="X15" s="3"/>
      <c r="Y15" s="3"/>
      <c r="Z15" s="6"/>
      <c r="AA15" s="3"/>
      <c r="AB15" s="3"/>
      <c r="AC15" s="3"/>
      <c r="AD15" s="3"/>
      <c r="AE15" s="3"/>
    </row>
    <row r="16" spans="1:31" x14ac:dyDescent="0.25">
      <c r="D16" s="7">
        <v>42486.55627238426</v>
      </c>
      <c r="E16" s="8">
        <f t="shared" ref="E16:E43" si="14">D16-(115*365+29)-365</f>
        <v>117.5562723842595</v>
      </c>
      <c r="F16" s="4">
        <f t="shared" si="8"/>
        <v>1.5572386110434309</v>
      </c>
      <c r="G16">
        <v>32</v>
      </c>
      <c r="H16" s="3">
        <f t="shared" si="9"/>
        <v>457</v>
      </c>
      <c r="I16">
        <v>1603.82</v>
      </c>
      <c r="J16" s="4">
        <f t="shared" si="2"/>
        <v>11.057953983199999</v>
      </c>
      <c r="K16">
        <v>23.99</v>
      </c>
      <c r="L16" s="6">
        <f t="shared" si="10"/>
        <v>1.3124154034583637E-3</v>
      </c>
      <c r="M16" s="6">
        <f t="shared" ref="M16:M43" si="15">M15+L16</f>
        <v>1.8758787791865537E-2</v>
      </c>
      <c r="N16" s="6">
        <f t="shared" si="0"/>
        <v>18.758787791865537</v>
      </c>
      <c r="O16" s="6">
        <f t="shared" ref="O16:O43" si="16">L16/F16*1000</f>
        <v>0.84278375462253474</v>
      </c>
      <c r="P16" s="9">
        <f t="shared" ref="P16:P43" si="17">M16</f>
        <v>1.8758787791865537E-2</v>
      </c>
      <c r="Q16" s="2">
        <v>0</v>
      </c>
      <c r="R16" s="2">
        <f t="shared" si="6"/>
        <v>0</v>
      </c>
      <c r="S16" s="6"/>
      <c r="T16" s="6"/>
      <c r="U16" s="6"/>
      <c r="V16" s="3"/>
      <c r="W16" s="3"/>
      <c r="X16" s="3"/>
      <c r="Y16" s="3"/>
      <c r="Z16" s="6"/>
      <c r="AA16" s="3"/>
      <c r="AB16" s="3"/>
      <c r="AC16" s="3"/>
      <c r="AD16" s="3"/>
      <c r="AE16" s="3"/>
    </row>
    <row r="17" spans="4:31" x14ac:dyDescent="0.25">
      <c r="D17" s="7">
        <v>42486.557915925929</v>
      </c>
      <c r="E17" s="8">
        <f t="shared" si="14"/>
        <v>117.55791592592868</v>
      </c>
      <c r="F17" s="4">
        <f t="shared" si="8"/>
        <v>3.9445000060368329E-2</v>
      </c>
      <c r="G17">
        <v>29</v>
      </c>
      <c r="H17" s="3">
        <f t="shared" si="9"/>
        <v>486</v>
      </c>
      <c r="I17">
        <v>1596.64</v>
      </c>
      <c r="J17" s="4">
        <f t="shared" si="2"/>
        <v>11.008449606400001</v>
      </c>
      <c r="K17">
        <v>24.09</v>
      </c>
      <c r="L17" s="6">
        <f t="shared" si="10"/>
        <v>1.1889763192753466E-3</v>
      </c>
      <c r="M17" s="6">
        <f t="shared" si="15"/>
        <v>1.9947764111140884E-2</v>
      </c>
      <c r="N17" s="6">
        <f t="shared" si="0"/>
        <v>19.947764111140884</v>
      </c>
      <c r="O17" s="6">
        <f t="shared" si="16"/>
        <v>30.142637025115629</v>
      </c>
      <c r="P17" s="9">
        <f t="shared" si="17"/>
        <v>1.9947764111140884E-2</v>
      </c>
      <c r="Q17" s="2">
        <v>0</v>
      </c>
      <c r="R17" s="2">
        <f t="shared" si="6"/>
        <v>0</v>
      </c>
      <c r="S17" s="6"/>
      <c r="T17" s="6"/>
      <c r="U17" s="6"/>
      <c r="V17" s="3"/>
      <c r="W17" s="3"/>
      <c r="X17" s="3"/>
      <c r="Y17" s="3"/>
      <c r="Z17" s="6"/>
      <c r="AA17" s="3"/>
      <c r="AB17" s="3"/>
      <c r="AC17" s="3"/>
      <c r="AD17" s="3"/>
      <c r="AE17" s="3"/>
    </row>
    <row r="18" spans="4:31" x14ac:dyDescent="0.25">
      <c r="D18" s="7">
        <v>42486.559351134259</v>
      </c>
      <c r="E18" s="8">
        <f t="shared" si="14"/>
        <v>117.55935113425949</v>
      </c>
      <c r="F18" s="4">
        <f t="shared" si="8"/>
        <v>3.4444999939296395E-2</v>
      </c>
      <c r="G18">
        <v>31</v>
      </c>
      <c r="H18" s="3">
        <f t="shared" si="9"/>
        <v>517</v>
      </c>
      <c r="I18">
        <v>1588.4</v>
      </c>
      <c r="J18" s="4">
        <f t="shared" si="2"/>
        <v>10.951636784</v>
      </c>
      <c r="K18">
        <v>24.21</v>
      </c>
      <c r="L18" s="6">
        <f t="shared" si="10"/>
        <v>1.2704617826973371E-3</v>
      </c>
      <c r="M18" s="6">
        <f t="shared" si="15"/>
        <v>2.1218225893838222E-2</v>
      </c>
      <c r="N18" s="6">
        <f t="shared" si="0"/>
        <v>21.218225893838223</v>
      </c>
      <c r="O18" s="6">
        <f t="shared" si="16"/>
        <v>36.883779501707522</v>
      </c>
      <c r="P18" s="9">
        <f t="shared" si="17"/>
        <v>2.1218225893838222E-2</v>
      </c>
      <c r="Q18" s="2">
        <v>0</v>
      </c>
      <c r="R18" s="2">
        <f t="shared" si="6"/>
        <v>0</v>
      </c>
      <c r="S18" s="6"/>
      <c r="T18" s="6"/>
      <c r="U18" s="6"/>
      <c r="V18" s="3"/>
      <c r="W18" s="3"/>
      <c r="X18" s="3"/>
      <c r="Y18" s="3"/>
      <c r="Z18" s="6"/>
      <c r="AA18" s="3"/>
      <c r="AB18" s="3"/>
      <c r="AC18" s="3"/>
      <c r="AD18" s="3"/>
      <c r="AE18" s="3"/>
    </row>
    <row r="19" spans="4:31" x14ac:dyDescent="0.25">
      <c r="D19" s="7">
        <v>42486.560531678238</v>
      </c>
      <c r="E19" s="8">
        <f t="shared" si="14"/>
        <v>117.56053167823848</v>
      </c>
      <c r="F19" s="4">
        <f t="shared" si="8"/>
        <v>2.8333055495750159E-2</v>
      </c>
      <c r="G19">
        <v>29</v>
      </c>
      <c r="H19" s="3">
        <f t="shared" si="9"/>
        <v>546</v>
      </c>
      <c r="I19">
        <v>1580.63</v>
      </c>
      <c r="J19" s="4">
        <f t="shared" si="2"/>
        <v>10.8980644988</v>
      </c>
      <c r="K19">
        <v>24.1</v>
      </c>
      <c r="L19" s="6">
        <f t="shared" si="10"/>
        <v>1.1889363200720067E-3</v>
      </c>
      <c r="M19" s="6">
        <f t="shared" si="15"/>
        <v>2.2407162213910228E-2</v>
      </c>
      <c r="N19" s="6">
        <f t="shared" si="0"/>
        <v>22.407162213910226</v>
      </c>
      <c r="O19" s="6">
        <f t="shared" si="16"/>
        <v>41.962869844741675</v>
      </c>
      <c r="P19" s="9">
        <f t="shared" si="17"/>
        <v>2.2407162213910228E-2</v>
      </c>
      <c r="Q19" s="2">
        <v>0</v>
      </c>
      <c r="R19" s="2">
        <f t="shared" si="6"/>
        <v>0</v>
      </c>
      <c r="S19" s="6"/>
      <c r="T19" s="6"/>
      <c r="U19" s="6"/>
      <c r="V19" s="3"/>
      <c r="W19" s="3"/>
      <c r="X19" s="3"/>
      <c r="Y19" s="3"/>
      <c r="Z19" s="6"/>
      <c r="AA19" s="3"/>
      <c r="AB19" s="3"/>
      <c r="AC19" s="3"/>
      <c r="AD19" s="3"/>
      <c r="AE19" s="3"/>
    </row>
    <row r="20" spans="4:31" x14ac:dyDescent="0.25">
      <c r="D20" s="7">
        <v>42486.564420636576</v>
      </c>
      <c r="E20" s="8">
        <f t="shared" si="14"/>
        <v>117.56442063657596</v>
      </c>
      <c r="F20" s="4">
        <f t="shared" si="8"/>
        <v>9.3335000099614263E-2</v>
      </c>
      <c r="G20">
        <v>31</v>
      </c>
      <c r="H20" s="3">
        <f t="shared" si="9"/>
        <v>577</v>
      </c>
      <c r="I20">
        <v>1566.22</v>
      </c>
      <c r="J20" s="4">
        <f t="shared" si="2"/>
        <v>10.7987110072</v>
      </c>
      <c r="K20">
        <v>24.13</v>
      </c>
      <c r="L20" s="6">
        <f t="shared" si="10"/>
        <v>1.2708036723051673E-3</v>
      </c>
      <c r="M20" s="6">
        <f t="shared" si="15"/>
        <v>2.3677965886215395E-2</v>
      </c>
      <c r="N20" s="6">
        <f t="shared" si="0"/>
        <v>23.677965886215397</v>
      </c>
      <c r="O20" s="6">
        <f t="shared" si="16"/>
        <v>13.615510483193532</v>
      </c>
      <c r="P20" s="9">
        <f t="shared" si="17"/>
        <v>2.3677965886215395E-2</v>
      </c>
      <c r="Q20" s="2">
        <v>0</v>
      </c>
      <c r="R20" s="2">
        <f t="shared" si="6"/>
        <v>0</v>
      </c>
      <c r="S20" s="6"/>
      <c r="T20" s="6"/>
      <c r="U20" s="6"/>
      <c r="V20" s="3"/>
      <c r="W20" s="3"/>
      <c r="X20" s="3"/>
      <c r="Y20" s="3"/>
      <c r="Z20" s="6"/>
      <c r="AA20" s="3"/>
      <c r="AB20" s="3"/>
      <c r="AC20" s="3"/>
      <c r="AD20" s="3"/>
      <c r="AE20" s="3"/>
    </row>
    <row r="21" spans="4:31" x14ac:dyDescent="0.25">
      <c r="D21" s="7">
        <v>42486.565416006946</v>
      </c>
      <c r="E21" s="8">
        <f t="shared" si="14"/>
        <v>117.56541600694618</v>
      </c>
      <c r="F21" s="4">
        <f t="shared" si="8"/>
        <v>2.3888888885267079E-2</v>
      </c>
      <c r="G21">
        <v>28</v>
      </c>
      <c r="H21" s="3">
        <f t="shared" si="9"/>
        <v>605</v>
      </c>
      <c r="I21">
        <v>1557.78</v>
      </c>
      <c r="J21" s="4">
        <f t="shared" si="2"/>
        <v>10.740519232799999</v>
      </c>
      <c r="K21">
        <v>24.18</v>
      </c>
      <c r="L21" s="6">
        <f t="shared" si="10"/>
        <v>1.1476296500880028E-3</v>
      </c>
      <c r="M21" s="6">
        <f t="shared" si="15"/>
        <v>2.4825595536303396E-2</v>
      </c>
      <c r="N21" s="6">
        <f t="shared" si="0"/>
        <v>24.825595536303396</v>
      </c>
      <c r="O21" s="6">
        <f t="shared" si="16"/>
        <v>48.04031094119982</v>
      </c>
      <c r="P21" s="9">
        <f t="shared" si="17"/>
        <v>2.4825595536303396E-2</v>
      </c>
      <c r="Q21" s="2">
        <v>0</v>
      </c>
      <c r="R21" s="2">
        <f t="shared" si="6"/>
        <v>0</v>
      </c>
      <c r="S21" s="6"/>
      <c r="T21" s="6"/>
      <c r="U21" s="6"/>
      <c r="V21" s="3"/>
      <c r="W21" s="3"/>
      <c r="X21" s="3"/>
      <c r="Y21" s="3"/>
      <c r="Z21" s="6"/>
      <c r="AA21" s="3"/>
      <c r="AB21" s="3"/>
      <c r="AC21" s="3"/>
      <c r="AD21" s="3"/>
      <c r="AE21" s="3"/>
    </row>
    <row r="22" spans="4:31" x14ac:dyDescent="0.25">
      <c r="D22" s="7">
        <v>42486.56668916667</v>
      </c>
      <c r="E22" s="8">
        <f t="shared" si="14"/>
        <v>117.56668916666968</v>
      </c>
      <c r="F22" s="4">
        <f t="shared" si="8"/>
        <v>3.0555833363905549E-2</v>
      </c>
      <c r="G22">
        <v>29</v>
      </c>
      <c r="H22" s="3">
        <f t="shared" si="9"/>
        <v>634</v>
      </c>
      <c r="I22">
        <v>1548.65</v>
      </c>
      <c r="J22" s="4">
        <f t="shared" si="2"/>
        <v>10.677570074</v>
      </c>
      <c r="K22">
        <v>24.21</v>
      </c>
      <c r="L22" s="6">
        <f t="shared" si="10"/>
        <v>1.1884965063942829E-3</v>
      </c>
      <c r="M22" s="6">
        <f t="shared" si="15"/>
        <v>2.6014092042697678E-2</v>
      </c>
      <c r="N22" s="6">
        <f t="shared" si="0"/>
        <v>26.014092042697676</v>
      </c>
      <c r="O22" s="6">
        <f t="shared" si="16"/>
        <v>38.895895662207955</v>
      </c>
      <c r="P22" s="9">
        <f t="shared" si="17"/>
        <v>2.6014092042697678E-2</v>
      </c>
      <c r="Q22" s="2">
        <v>0</v>
      </c>
      <c r="R22" s="2">
        <f t="shared" si="6"/>
        <v>0</v>
      </c>
      <c r="S22" s="6"/>
      <c r="T22" s="6"/>
      <c r="U22" s="6"/>
      <c r="V22" s="3"/>
      <c r="W22" s="3"/>
      <c r="X22" s="3"/>
      <c r="Y22" s="3"/>
      <c r="Z22" s="6"/>
      <c r="AA22" s="3"/>
      <c r="AB22" s="3"/>
      <c r="AC22" s="3"/>
      <c r="AD22" s="3"/>
      <c r="AE22" s="3"/>
    </row>
    <row r="23" spans="4:31" x14ac:dyDescent="0.25">
      <c r="D23" s="7">
        <v>42486.56800861111</v>
      </c>
      <c r="E23" s="8">
        <f t="shared" si="14"/>
        <v>117.56800861110969</v>
      </c>
      <c r="F23" s="4">
        <f t="shared" si="8"/>
        <v>3.1666666560340673E-2</v>
      </c>
      <c r="G23">
        <v>27</v>
      </c>
      <c r="H23" s="3">
        <f t="shared" si="9"/>
        <v>661</v>
      </c>
      <c r="I23">
        <v>1542.18</v>
      </c>
      <c r="J23" s="4">
        <f t="shared" si="2"/>
        <v>10.6329609768</v>
      </c>
      <c r="K23">
        <v>24.22</v>
      </c>
      <c r="L23" s="6">
        <f t="shared" si="10"/>
        <v>1.1064940195040782E-3</v>
      </c>
      <c r="M23" s="6">
        <f t="shared" si="15"/>
        <v>2.7120586062201756E-2</v>
      </c>
      <c r="N23" s="6">
        <f t="shared" si="0"/>
        <v>27.120586062201756</v>
      </c>
      <c r="O23" s="6">
        <f t="shared" si="16"/>
        <v>34.941916522715125</v>
      </c>
      <c r="P23" s="9">
        <f t="shared" si="17"/>
        <v>2.7120586062201756E-2</v>
      </c>
      <c r="Q23" s="2">
        <v>0</v>
      </c>
      <c r="R23" s="2">
        <f t="shared" si="6"/>
        <v>0</v>
      </c>
      <c r="S23" s="6"/>
      <c r="T23" s="6"/>
      <c r="U23" s="6"/>
      <c r="V23" s="3"/>
      <c r="W23" s="3"/>
      <c r="X23" s="3"/>
      <c r="Y23" s="3"/>
      <c r="Z23" s="6"/>
      <c r="AA23" s="3"/>
      <c r="AB23" s="3"/>
      <c r="AC23" s="3"/>
      <c r="AD23" s="3"/>
      <c r="AE23" s="3"/>
    </row>
    <row r="24" spans="4:31" x14ac:dyDescent="0.25">
      <c r="D24" s="7">
        <v>42486.569767905094</v>
      </c>
      <c r="E24" s="8">
        <f t="shared" si="14"/>
        <v>117.56976790509361</v>
      </c>
      <c r="F24" s="4">
        <f t="shared" si="8"/>
        <v>4.2223055614158511E-2</v>
      </c>
      <c r="G24">
        <v>30</v>
      </c>
      <c r="H24" s="3">
        <f t="shared" si="9"/>
        <v>691</v>
      </c>
      <c r="I24">
        <v>1534.67</v>
      </c>
      <c r="J24" s="4">
        <f t="shared" si="2"/>
        <v>10.5811813292</v>
      </c>
      <c r="K24">
        <v>24.14</v>
      </c>
      <c r="L24" s="6">
        <f t="shared" si="10"/>
        <v>1.2297686381046861E-3</v>
      </c>
      <c r="M24" s="6">
        <f t="shared" si="15"/>
        <v>2.8350354700306443E-2</v>
      </c>
      <c r="N24" s="6">
        <f t="shared" si="0"/>
        <v>28.350354700306443</v>
      </c>
      <c r="O24" s="6">
        <f t="shared" si="16"/>
        <v>29.125524437229785</v>
      </c>
      <c r="P24" s="9">
        <f t="shared" si="17"/>
        <v>2.8350354700306443E-2</v>
      </c>
      <c r="Q24" s="2">
        <v>0</v>
      </c>
      <c r="R24" s="2">
        <f t="shared" si="6"/>
        <v>0</v>
      </c>
      <c r="S24" s="6"/>
      <c r="T24" s="6"/>
      <c r="U24" s="6"/>
      <c r="V24" s="3"/>
      <c r="W24" s="3"/>
      <c r="X24" s="3"/>
      <c r="Y24" s="3"/>
      <c r="Z24" s="6"/>
      <c r="AA24" s="3"/>
      <c r="AB24" s="3"/>
      <c r="AC24" s="3"/>
      <c r="AD24" s="3"/>
      <c r="AE24" s="3"/>
    </row>
    <row r="25" spans="4:31" x14ac:dyDescent="0.25">
      <c r="D25" s="7">
        <v>42486.57113365741</v>
      </c>
      <c r="E25" s="8">
        <f t="shared" si="14"/>
        <v>117.57113365740952</v>
      </c>
      <c r="F25" s="4">
        <f t="shared" si="8"/>
        <v>3.2778055581729859E-2</v>
      </c>
      <c r="G25">
        <v>27</v>
      </c>
      <c r="H25" s="3">
        <f t="shared" si="9"/>
        <v>718</v>
      </c>
      <c r="I25">
        <v>1527.06</v>
      </c>
      <c r="J25" s="4">
        <f t="shared" si="2"/>
        <v>10.5287122056</v>
      </c>
      <c r="K25">
        <v>24.19</v>
      </c>
      <c r="L25" s="6">
        <f t="shared" si="10"/>
        <v>1.1066056587742243E-3</v>
      </c>
      <c r="M25" s="6">
        <f t="shared" si="15"/>
        <v>2.9456960359080665E-2</v>
      </c>
      <c r="N25" s="6">
        <f t="shared" si="0"/>
        <v>29.456960359080664</v>
      </c>
      <c r="O25" s="6">
        <f t="shared" si="16"/>
        <v>33.760564473233565</v>
      </c>
      <c r="P25" s="9">
        <f t="shared" si="17"/>
        <v>2.9456960359080665E-2</v>
      </c>
      <c r="Q25" s="2">
        <v>0</v>
      </c>
      <c r="R25" s="2">
        <f t="shared" si="6"/>
        <v>0</v>
      </c>
      <c r="S25" s="6"/>
      <c r="T25" s="6"/>
      <c r="U25" s="6"/>
      <c r="V25" s="3"/>
      <c r="W25" s="3"/>
      <c r="X25" s="3"/>
      <c r="Y25" s="3"/>
      <c r="Z25" s="6"/>
      <c r="AA25" s="3"/>
      <c r="AB25" s="3"/>
      <c r="AC25" s="3"/>
      <c r="AD25" s="3"/>
      <c r="AE25" s="3"/>
    </row>
    <row r="26" spans="4:31" x14ac:dyDescent="0.25">
      <c r="D26" s="7">
        <v>42486.57337903935</v>
      </c>
      <c r="E26" s="8">
        <f t="shared" si="14"/>
        <v>117.57337903934967</v>
      </c>
      <c r="F26" s="4">
        <f t="shared" si="8"/>
        <v>5.3889166563749313E-2</v>
      </c>
      <c r="G26">
        <v>29</v>
      </c>
      <c r="H26" s="3">
        <f t="shared" si="9"/>
        <v>747</v>
      </c>
      <c r="I26">
        <v>1514.45</v>
      </c>
      <c r="J26" s="4">
        <f t="shared" si="2"/>
        <v>10.441769281999999</v>
      </c>
      <c r="K26">
        <v>24.38</v>
      </c>
      <c r="L26" s="6">
        <f t="shared" si="10"/>
        <v>1.1878174340113738E-3</v>
      </c>
      <c r="M26" s="6">
        <f t="shared" si="15"/>
        <v>3.0644777793092038E-2</v>
      </c>
      <c r="N26" s="6">
        <f t="shared" si="0"/>
        <v>30.64477779309204</v>
      </c>
      <c r="O26" s="6">
        <f t="shared" si="16"/>
        <v>22.041859426536508</v>
      </c>
      <c r="P26" s="9">
        <f t="shared" si="17"/>
        <v>3.0644777793092038E-2</v>
      </c>
      <c r="Q26" s="2">
        <v>0</v>
      </c>
      <c r="R26" s="2">
        <f t="shared" si="6"/>
        <v>0</v>
      </c>
      <c r="S26" s="6"/>
      <c r="T26" s="6"/>
      <c r="U26" s="6"/>
      <c r="V26" s="3"/>
      <c r="W26" s="3"/>
      <c r="X26" s="3"/>
      <c r="Y26" s="3"/>
      <c r="Z26" s="6"/>
      <c r="AA26" s="3"/>
      <c r="AB26" s="3"/>
      <c r="AC26" s="3"/>
      <c r="AD26" s="3"/>
      <c r="AE26" s="3"/>
    </row>
    <row r="27" spans="4:31" x14ac:dyDescent="0.25">
      <c r="D27" s="7">
        <v>42486.574652210649</v>
      </c>
      <c r="E27" s="8">
        <f t="shared" si="14"/>
        <v>117.57465221064922</v>
      </c>
      <c r="F27" s="4">
        <f t="shared" si="8"/>
        <v>3.0556111189071089E-2</v>
      </c>
      <c r="G27">
        <v>28</v>
      </c>
      <c r="H27" s="3">
        <f t="shared" si="9"/>
        <v>775</v>
      </c>
      <c r="I27">
        <v>1505.59</v>
      </c>
      <c r="J27" s="4">
        <f t="shared" si="2"/>
        <v>10.380681708399999</v>
      </c>
      <c r="K27">
        <v>24.37</v>
      </c>
      <c r="L27" s="6">
        <f t="shared" si="10"/>
        <v>1.1468967594133702E-3</v>
      </c>
      <c r="M27" s="6">
        <f t="shared" si="15"/>
        <v>3.1791674552505408E-2</v>
      </c>
      <c r="N27" s="6">
        <f t="shared" si="0"/>
        <v>31.791674552505409</v>
      </c>
      <c r="O27" s="6">
        <f t="shared" si="16"/>
        <v>37.534120501026884</v>
      </c>
      <c r="P27" s="9">
        <f t="shared" si="17"/>
        <v>3.1791674552505408E-2</v>
      </c>
      <c r="Q27" s="2">
        <v>0</v>
      </c>
      <c r="R27" s="2">
        <f t="shared" si="6"/>
        <v>0</v>
      </c>
      <c r="S27" s="6"/>
      <c r="T27" s="6"/>
      <c r="U27" s="6"/>
      <c r="V27" s="3"/>
      <c r="W27" s="3"/>
      <c r="X27" s="3"/>
      <c r="Y27" s="3"/>
      <c r="Z27" s="6"/>
      <c r="AA27" s="3"/>
      <c r="AB27" s="3"/>
      <c r="AC27" s="3"/>
      <c r="AD27" s="3"/>
      <c r="AE27" s="3"/>
    </row>
    <row r="28" spans="4:31" x14ac:dyDescent="0.25">
      <c r="D28" s="7">
        <v>42486.576226296296</v>
      </c>
      <c r="E28" s="8">
        <f t="shared" si="14"/>
        <v>117.57622629629623</v>
      </c>
      <c r="F28" s="4">
        <f t="shared" si="8"/>
        <v>3.7778055528178811E-2</v>
      </c>
      <c r="G28">
        <v>29</v>
      </c>
      <c r="H28" s="3">
        <f t="shared" si="9"/>
        <v>804</v>
      </c>
      <c r="I28">
        <v>1496.8</v>
      </c>
      <c r="J28" s="4">
        <f t="shared" si="2"/>
        <v>10.320076768</v>
      </c>
      <c r="K28">
        <v>24.24</v>
      </c>
      <c r="L28" s="6">
        <f t="shared" si="10"/>
        <v>1.1883766136770032E-3</v>
      </c>
      <c r="M28" s="6">
        <f t="shared" si="15"/>
        <v>3.2980051166182411E-2</v>
      </c>
      <c r="N28" s="6">
        <f t="shared" si="0"/>
        <v>32.980051166182413</v>
      </c>
      <c r="O28" s="6">
        <f t="shared" si="16"/>
        <v>31.456796731917237</v>
      </c>
      <c r="P28" s="9">
        <f t="shared" si="17"/>
        <v>3.2980051166182411E-2</v>
      </c>
      <c r="Q28" s="2">
        <v>0</v>
      </c>
      <c r="R28" s="2">
        <f t="shared" si="6"/>
        <v>0</v>
      </c>
      <c r="S28" s="6"/>
      <c r="T28" s="6"/>
      <c r="U28" s="6"/>
      <c r="V28" s="3"/>
      <c r="W28" s="3"/>
      <c r="X28" s="3"/>
      <c r="Y28" s="3"/>
      <c r="Z28" s="6"/>
      <c r="AA28" s="3"/>
      <c r="AB28" s="3"/>
      <c r="AC28" s="3"/>
      <c r="AD28" s="3"/>
      <c r="AE28" s="3"/>
    </row>
    <row r="29" spans="4:31" x14ac:dyDescent="0.25">
      <c r="D29" s="7">
        <v>42486.577592060188</v>
      </c>
      <c r="E29" s="8">
        <f t="shared" si="14"/>
        <v>117.57759206018818</v>
      </c>
      <c r="F29" s="4">
        <f t="shared" si="8"/>
        <v>3.2778333406895399E-2</v>
      </c>
      <c r="G29">
        <v>27</v>
      </c>
      <c r="H29" s="3">
        <f t="shared" si="9"/>
        <v>831</v>
      </c>
      <c r="I29">
        <v>1490.16</v>
      </c>
      <c r="J29" s="4">
        <f t="shared" si="2"/>
        <v>10.274295561600001</v>
      </c>
      <c r="K29">
        <v>24.25</v>
      </c>
      <c r="L29" s="6">
        <f t="shared" si="10"/>
        <v>1.1063824027569866E-3</v>
      </c>
      <c r="M29" s="6">
        <f t="shared" si="15"/>
        <v>3.4086433568939395E-2</v>
      </c>
      <c r="N29" s="6">
        <f t="shared" si="0"/>
        <v>34.086433568939398</v>
      </c>
      <c r="O29" s="6">
        <f t="shared" si="16"/>
        <v>33.753467237728536</v>
      </c>
      <c r="P29" s="9">
        <f t="shared" si="17"/>
        <v>3.4086433568939395E-2</v>
      </c>
      <c r="Q29" s="2">
        <v>0</v>
      </c>
      <c r="R29" s="2">
        <f t="shared" si="6"/>
        <v>0</v>
      </c>
      <c r="S29" s="6"/>
      <c r="T29" s="6"/>
      <c r="U29" s="6"/>
      <c r="V29" s="3"/>
      <c r="W29" s="3"/>
      <c r="X29" s="3"/>
      <c r="Y29" s="3"/>
      <c r="Z29" s="6"/>
      <c r="AA29" s="3"/>
      <c r="AB29" s="3"/>
      <c r="AC29" s="3"/>
      <c r="AD29" s="3"/>
      <c r="AE29" s="3"/>
    </row>
    <row r="30" spans="4:31" x14ac:dyDescent="0.25">
      <c r="D30" s="7">
        <v>42486.579698553243</v>
      </c>
      <c r="E30" s="8">
        <f t="shared" si="14"/>
        <v>117.57969855324336</v>
      </c>
      <c r="F30" s="4">
        <f t="shared" si="8"/>
        <v>5.055583332432434E-2</v>
      </c>
      <c r="G30">
        <v>29</v>
      </c>
      <c r="H30" s="3">
        <f t="shared" si="9"/>
        <v>860</v>
      </c>
      <c r="I30">
        <v>1479.85</v>
      </c>
      <c r="J30" s="4">
        <f t="shared" si="2"/>
        <v>10.203210585999999</v>
      </c>
      <c r="K30">
        <v>24.12</v>
      </c>
      <c r="L30" s="6">
        <f t="shared" si="10"/>
        <v>1.1888563297386347E-3</v>
      </c>
      <c r="M30" s="6">
        <f t="shared" si="15"/>
        <v>3.5275289898678029E-2</v>
      </c>
      <c r="N30" s="6">
        <f t="shared" si="0"/>
        <v>35.275289898678032</v>
      </c>
      <c r="O30" s="6">
        <f t="shared" si="16"/>
        <v>23.515710286326751</v>
      </c>
      <c r="P30" s="9">
        <f t="shared" si="17"/>
        <v>3.5275289898678029E-2</v>
      </c>
      <c r="Q30" s="2">
        <v>0</v>
      </c>
      <c r="R30" s="2">
        <f t="shared" si="6"/>
        <v>0</v>
      </c>
      <c r="S30" s="6"/>
      <c r="T30" s="6"/>
      <c r="U30" s="6"/>
      <c r="V30" s="3"/>
      <c r="W30" s="3"/>
      <c r="X30" s="3"/>
      <c r="Y30" s="3"/>
      <c r="Z30" s="6"/>
      <c r="AA30" s="3"/>
      <c r="AB30" s="3"/>
      <c r="AC30" s="3"/>
      <c r="AD30" s="3"/>
      <c r="AE30" s="3"/>
    </row>
    <row r="31" spans="4:31" x14ac:dyDescent="0.25">
      <c r="D31" s="7">
        <v>42486.581318946759</v>
      </c>
      <c r="E31" s="8">
        <f t="shared" si="14"/>
        <v>117.58131894675898</v>
      </c>
      <c r="F31" s="4">
        <f t="shared" si="8"/>
        <v>3.8889444374945015E-2</v>
      </c>
      <c r="G31">
        <v>25</v>
      </c>
      <c r="H31" s="3">
        <f t="shared" si="9"/>
        <v>885</v>
      </c>
      <c r="I31">
        <v>1471.52</v>
      </c>
      <c r="J31" s="4">
        <f t="shared" si="2"/>
        <v>10.145777235199999</v>
      </c>
      <c r="K31">
        <v>24.33</v>
      </c>
      <c r="L31" s="6">
        <f t="shared" si="10"/>
        <v>1.0241526557027421E-3</v>
      </c>
      <c r="M31" s="6">
        <f t="shared" si="15"/>
        <v>3.6299442554380772E-2</v>
      </c>
      <c r="N31" s="6">
        <f t="shared" si="0"/>
        <v>36.299442554380775</v>
      </c>
      <c r="O31" s="6">
        <f t="shared" si="16"/>
        <v>26.334977836879681</v>
      </c>
      <c r="P31" s="9">
        <f t="shared" si="17"/>
        <v>3.6299442554380772E-2</v>
      </c>
      <c r="Q31" s="2">
        <v>0</v>
      </c>
      <c r="R31" s="2">
        <f t="shared" si="6"/>
        <v>0</v>
      </c>
      <c r="S31" s="6"/>
      <c r="T31" s="6"/>
      <c r="U31" s="6"/>
      <c r="V31" s="3"/>
      <c r="W31" s="3"/>
      <c r="X31" s="3"/>
      <c r="Y31" s="3"/>
      <c r="Z31" s="6"/>
      <c r="AA31" s="3"/>
      <c r="AB31" s="3"/>
      <c r="AC31" s="3"/>
      <c r="AD31" s="3"/>
      <c r="AE31" s="3"/>
    </row>
    <row r="32" spans="4:31" x14ac:dyDescent="0.25">
      <c r="D32" s="7">
        <v>42486.583471770835</v>
      </c>
      <c r="E32" s="8">
        <f t="shared" si="14"/>
        <v>117.58347177083488</v>
      </c>
      <c r="F32" s="4">
        <f t="shared" si="8"/>
        <v>5.1667777821421623E-2</v>
      </c>
      <c r="G32">
        <v>28</v>
      </c>
      <c r="H32" s="3">
        <f t="shared" si="9"/>
        <v>913</v>
      </c>
      <c r="I32">
        <v>1464.26</v>
      </c>
      <c r="J32" s="4">
        <f t="shared" si="2"/>
        <v>10.095721277599999</v>
      </c>
      <c r="K32">
        <v>24.08</v>
      </c>
      <c r="L32" s="6">
        <f t="shared" si="10"/>
        <v>1.1480157583711804E-3</v>
      </c>
      <c r="M32" s="6">
        <f t="shared" si="15"/>
        <v>3.7447458312751952E-2</v>
      </c>
      <c r="N32" s="6">
        <f t="shared" si="0"/>
        <v>37.447458312751955</v>
      </c>
      <c r="O32" s="6">
        <f t="shared" si="16"/>
        <v>22.219181988802497</v>
      </c>
      <c r="P32" s="9">
        <f t="shared" si="17"/>
        <v>3.7447458312751952E-2</v>
      </c>
      <c r="Q32" s="2">
        <v>0</v>
      </c>
      <c r="R32" s="2">
        <f t="shared" si="6"/>
        <v>0</v>
      </c>
      <c r="S32" s="6"/>
      <c r="T32" s="6"/>
      <c r="U32" s="6"/>
      <c r="V32" s="3"/>
      <c r="W32" s="3"/>
      <c r="X32" s="3"/>
      <c r="Y32" s="3"/>
      <c r="Z32" s="6"/>
      <c r="AA32" s="3"/>
      <c r="AB32" s="3"/>
      <c r="AC32" s="3"/>
      <c r="AD32" s="3"/>
      <c r="AE32" s="3"/>
    </row>
    <row r="33" spans="4:31" x14ac:dyDescent="0.25">
      <c r="D33" s="7">
        <v>42486.584791203706</v>
      </c>
      <c r="E33" s="8">
        <f t="shared" si="14"/>
        <v>117.58479120370612</v>
      </c>
      <c r="F33" s="4">
        <f t="shared" si="8"/>
        <v>3.1666388909798115E-2</v>
      </c>
      <c r="G33">
        <v>27</v>
      </c>
      <c r="H33" s="3">
        <f t="shared" si="9"/>
        <v>940</v>
      </c>
      <c r="I33">
        <v>1456.06</v>
      </c>
      <c r="J33" s="4">
        <f t="shared" si="2"/>
        <v>10.0391842456</v>
      </c>
      <c r="K33">
        <v>24.28</v>
      </c>
      <c r="L33" s="6">
        <f t="shared" si="10"/>
        <v>1.1062708085261333E-3</v>
      </c>
      <c r="M33" s="6">
        <f t="shared" si="15"/>
        <v>3.8553729121278087E-2</v>
      </c>
      <c r="N33" s="6">
        <f t="shared" si="0"/>
        <v>38.553729121278089</v>
      </c>
      <c r="O33" s="6">
        <f t="shared" si="16"/>
        <v>34.935174063495268</v>
      </c>
      <c r="P33" s="9">
        <f t="shared" si="17"/>
        <v>3.8553729121278087E-2</v>
      </c>
      <c r="Q33" s="2">
        <v>0</v>
      </c>
      <c r="R33" s="2">
        <f t="shared" si="6"/>
        <v>0</v>
      </c>
      <c r="S33" s="6"/>
      <c r="T33" s="6"/>
      <c r="U33" s="6"/>
      <c r="V33" s="3"/>
      <c r="W33" s="3"/>
      <c r="X33" s="3"/>
      <c r="Y33" s="3"/>
      <c r="Z33" s="6"/>
      <c r="AA33" s="3"/>
      <c r="AB33" s="3"/>
      <c r="AC33" s="3"/>
      <c r="AD33" s="3"/>
      <c r="AE33" s="3"/>
    </row>
    <row r="34" spans="4:31" x14ac:dyDescent="0.25">
      <c r="D34" s="7">
        <v>42486.586434745368</v>
      </c>
      <c r="E34" s="8">
        <f t="shared" si="14"/>
        <v>117.58643474536802</v>
      </c>
      <c r="F34" s="4">
        <f t="shared" si="8"/>
        <v>3.9444999885745347E-2</v>
      </c>
      <c r="G34">
        <v>28</v>
      </c>
      <c r="H34" s="3">
        <f t="shared" si="9"/>
        <v>968</v>
      </c>
      <c r="I34">
        <v>1447.88</v>
      </c>
      <c r="J34" s="4">
        <f t="shared" si="2"/>
        <v>9.9827851087999999</v>
      </c>
      <c r="K34">
        <v>24.36</v>
      </c>
      <c r="L34" s="6">
        <f t="shared" si="10"/>
        <v>1.1469353092691534E-3</v>
      </c>
      <c r="M34" s="6">
        <f t="shared" si="15"/>
        <v>3.970066443054724E-2</v>
      </c>
      <c r="N34" s="6">
        <f t="shared" si="0"/>
        <v>39.700664430547242</v>
      </c>
      <c r="O34" s="6">
        <f t="shared" si="16"/>
        <v>29.076823744234144</v>
      </c>
      <c r="P34" s="9">
        <f t="shared" si="17"/>
        <v>3.970066443054724E-2</v>
      </c>
      <c r="Q34" s="2">
        <v>0</v>
      </c>
      <c r="R34" s="2">
        <f t="shared" si="6"/>
        <v>0</v>
      </c>
      <c r="S34" s="6"/>
      <c r="T34" s="6"/>
      <c r="U34" s="6"/>
      <c r="V34" s="3"/>
      <c r="W34" s="3"/>
      <c r="X34" s="3"/>
      <c r="Y34" s="3"/>
      <c r="Z34" s="6"/>
      <c r="AA34" s="3"/>
      <c r="AB34" s="3"/>
      <c r="AC34" s="3"/>
      <c r="AD34" s="3"/>
      <c r="AE34" s="3"/>
    </row>
    <row r="35" spans="4:31" x14ac:dyDescent="0.25">
      <c r="D35" s="7">
        <v>42486.587383831022</v>
      </c>
      <c r="E35" s="8">
        <f t="shared" si="14"/>
        <v>117.58738383102173</v>
      </c>
      <c r="F35" s="4">
        <f t="shared" si="8"/>
        <v>2.2778055688831955E-2</v>
      </c>
      <c r="G35">
        <v>26</v>
      </c>
      <c r="H35" s="3">
        <f t="shared" si="9"/>
        <v>994</v>
      </c>
      <c r="I35">
        <v>1438.23</v>
      </c>
      <c r="J35" s="4">
        <f t="shared" si="2"/>
        <v>9.9162506748000006</v>
      </c>
      <c r="K35">
        <v>24.38</v>
      </c>
      <c r="L35" s="6">
        <f t="shared" si="10"/>
        <v>1.06493976842399E-3</v>
      </c>
      <c r="M35" s="6">
        <f t="shared" si="15"/>
        <v>4.0765604198971232E-2</v>
      </c>
      <c r="N35" s="6">
        <f t="shared" si="0"/>
        <v>40.765604198971232</v>
      </c>
      <c r="O35" s="6">
        <f t="shared" si="16"/>
        <v>46.75288281721641</v>
      </c>
      <c r="P35" s="9">
        <f t="shared" si="17"/>
        <v>4.0765604198971232E-2</v>
      </c>
      <c r="Q35" s="2">
        <v>0</v>
      </c>
      <c r="R35" s="2">
        <f t="shared" si="6"/>
        <v>0</v>
      </c>
      <c r="S35" s="6"/>
      <c r="T35" s="6"/>
      <c r="U35" s="6"/>
      <c r="V35" s="3"/>
      <c r="W35" s="3"/>
      <c r="X35" s="3"/>
      <c r="Y35" s="3"/>
      <c r="Z35" s="6"/>
      <c r="AA35" s="3"/>
      <c r="AB35" s="3"/>
      <c r="AC35" s="3"/>
      <c r="AD35" s="3"/>
      <c r="AE35" s="3"/>
    </row>
    <row r="36" spans="4:31" x14ac:dyDescent="0.25">
      <c r="D36" s="7">
        <v>42486.588934791667</v>
      </c>
      <c r="E36" s="8">
        <f t="shared" si="14"/>
        <v>117.58893479166727</v>
      </c>
      <c r="F36" s="4">
        <f t="shared" si="8"/>
        <v>3.7223055493086576E-2</v>
      </c>
      <c r="G36">
        <v>27</v>
      </c>
      <c r="H36" s="3">
        <f t="shared" si="9"/>
        <v>1021</v>
      </c>
      <c r="I36">
        <v>1431.18</v>
      </c>
      <c r="J36" s="4">
        <f t="shared" si="2"/>
        <v>9.8676426167999995</v>
      </c>
      <c r="K36">
        <v>24.48</v>
      </c>
      <c r="L36" s="6">
        <f t="shared" si="10"/>
        <v>1.1055274218994317E-3</v>
      </c>
      <c r="M36" s="6">
        <f t="shared" si="15"/>
        <v>4.1871131620870666E-2</v>
      </c>
      <c r="N36" s="6">
        <f t="shared" si="0"/>
        <v>41.871131620870663</v>
      </c>
      <c r="O36" s="6">
        <f t="shared" si="16"/>
        <v>29.700071830609414</v>
      </c>
      <c r="P36" s="9">
        <f t="shared" si="17"/>
        <v>4.1871131620870666E-2</v>
      </c>
      <c r="Q36" s="2">
        <v>0</v>
      </c>
      <c r="R36" s="2">
        <f t="shared" si="6"/>
        <v>0</v>
      </c>
      <c r="S36" s="6"/>
      <c r="T36" s="6"/>
      <c r="U36" s="6"/>
      <c r="V36" s="3"/>
      <c r="W36" s="3"/>
      <c r="X36" s="3"/>
      <c r="Y36" s="3"/>
      <c r="Z36" s="6"/>
      <c r="AA36" s="3"/>
      <c r="AB36" s="3"/>
      <c r="AC36" s="3"/>
      <c r="AD36" s="3"/>
      <c r="AE36" s="3"/>
    </row>
    <row r="37" spans="4:31" x14ac:dyDescent="0.25">
      <c r="D37" s="7">
        <v>42486.590022731485</v>
      </c>
      <c r="E37" s="8">
        <f t="shared" si="14"/>
        <v>117.59002273148508</v>
      </c>
      <c r="F37" s="4">
        <f t="shared" si="8"/>
        <v>2.6110555627383292E-2</v>
      </c>
      <c r="G37">
        <v>27</v>
      </c>
      <c r="H37" s="3">
        <f t="shared" si="9"/>
        <v>1048</v>
      </c>
      <c r="I37">
        <v>1423.28</v>
      </c>
      <c r="J37" s="4">
        <f t="shared" si="2"/>
        <v>9.8131740127999993</v>
      </c>
      <c r="K37">
        <v>24.28</v>
      </c>
      <c r="L37" s="6">
        <f t="shared" si="10"/>
        <v>1.1062708085261333E-3</v>
      </c>
      <c r="M37" s="6">
        <f t="shared" si="15"/>
        <v>4.2977402429396801E-2</v>
      </c>
      <c r="N37" s="6">
        <f t="shared" si="0"/>
        <v>42.977402429396804</v>
      </c>
      <c r="O37" s="6">
        <f t="shared" si="16"/>
        <v>42.368719544441184</v>
      </c>
      <c r="P37" s="9">
        <f t="shared" si="17"/>
        <v>4.2977402429396801E-2</v>
      </c>
      <c r="Q37" s="2">
        <v>0</v>
      </c>
      <c r="R37" s="2">
        <f t="shared" si="6"/>
        <v>0</v>
      </c>
      <c r="S37" s="6"/>
      <c r="T37" s="6"/>
      <c r="U37" s="6"/>
      <c r="V37" s="3"/>
      <c r="W37" s="3"/>
      <c r="X37" s="3"/>
      <c r="Y37" s="3"/>
      <c r="Z37" s="6"/>
      <c r="AA37" s="3"/>
      <c r="AB37" s="3"/>
      <c r="AC37" s="3"/>
      <c r="AD37" s="3"/>
      <c r="AE37" s="3"/>
    </row>
    <row r="38" spans="4:31" x14ac:dyDescent="0.25">
      <c r="D38" s="7">
        <v>42486.591990370369</v>
      </c>
      <c r="E38" s="8">
        <f t="shared" si="14"/>
        <v>117.59199037036888</v>
      </c>
      <c r="F38" s="4">
        <f t="shared" si="8"/>
        <v>4.722333321115002E-2</v>
      </c>
      <c r="G38">
        <v>27</v>
      </c>
      <c r="H38" s="3">
        <f t="shared" si="9"/>
        <v>1075</v>
      </c>
      <c r="I38">
        <v>1413.13</v>
      </c>
      <c r="J38" s="4">
        <f t="shared" si="2"/>
        <v>9.743192198800001</v>
      </c>
      <c r="K38">
        <v>24.48</v>
      </c>
      <c r="L38" s="6">
        <f t="shared" si="10"/>
        <v>1.1055274218994317E-3</v>
      </c>
      <c r="M38" s="6">
        <f t="shared" si="15"/>
        <v>4.4082929851296235E-2</v>
      </c>
      <c r="N38" s="6">
        <f t="shared" si="0"/>
        <v>44.082929851296235</v>
      </c>
      <c r="O38" s="6">
        <f t="shared" si="16"/>
        <v>23.410618156839526</v>
      </c>
      <c r="P38" s="9">
        <f t="shared" si="17"/>
        <v>4.4082929851296235E-2</v>
      </c>
      <c r="Q38" s="2">
        <v>0</v>
      </c>
      <c r="R38" s="2">
        <f t="shared" si="6"/>
        <v>0</v>
      </c>
      <c r="S38" s="6"/>
      <c r="T38" s="6"/>
      <c r="U38" s="6"/>
      <c r="V38" s="3"/>
      <c r="W38" s="3"/>
      <c r="X38" s="3"/>
      <c r="Y38" s="3"/>
      <c r="Z38" s="6"/>
      <c r="AA38" s="3"/>
      <c r="AB38" s="3"/>
      <c r="AC38" s="3"/>
      <c r="AD38" s="3"/>
      <c r="AE38" s="3"/>
    </row>
    <row r="39" spans="4:31" x14ac:dyDescent="0.25">
      <c r="D39" s="7">
        <v>42486.59330980324</v>
      </c>
      <c r="E39" s="8">
        <f t="shared" si="14"/>
        <v>117.59330980324012</v>
      </c>
      <c r="F39" s="4">
        <f t="shared" si="8"/>
        <v>3.1666388909798115E-2</v>
      </c>
      <c r="G39">
        <v>25</v>
      </c>
      <c r="H39" s="3">
        <f t="shared" si="9"/>
        <v>1100</v>
      </c>
      <c r="I39">
        <v>1402.29</v>
      </c>
      <c r="J39" s="4">
        <f t="shared" si="2"/>
        <v>9.6684530003999996</v>
      </c>
      <c r="K39">
        <v>24.53</v>
      </c>
      <c r="L39" s="6">
        <f t="shared" si="10"/>
        <v>1.0234645660388731E-3</v>
      </c>
      <c r="M39" s="6">
        <f t="shared" si="15"/>
        <v>4.5106394417335105E-2</v>
      </c>
      <c r="N39" s="6">
        <f t="shared" si="0"/>
        <v>45.106394417335103</v>
      </c>
      <c r="O39" s="6">
        <f t="shared" si="16"/>
        <v>32.320217153721494</v>
      </c>
      <c r="P39" s="9">
        <f t="shared" si="17"/>
        <v>4.5106394417335105E-2</v>
      </c>
      <c r="Q39" s="2">
        <v>0</v>
      </c>
      <c r="R39" s="2">
        <f t="shared" si="6"/>
        <v>0</v>
      </c>
      <c r="S39" s="6"/>
      <c r="T39" s="6"/>
      <c r="U39" s="6"/>
      <c r="V39" s="3"/>
      <c r="W39" s="3"/>
      <c r="X39" s="3"/>
      <c r="Y39" s="3"/>
      <c r="Z39" s="6"/>
      <c r="AA39" s="3"/>
      <c r="AB39" s="3"/>
      <c r="AC39" s="3"/>
      <c r="AD39" s="3"/>
      <c r="AE39" s="3"/>
    </row>
    <row r="40" spans="4:31" x14ac:dyDescent="0.25">
      <c r="D40" s="7">
        <v>42486.594675578701</v>
      </c>
      <c r="E40" s="8">
        <f t="shared" si="14"/>
        <v>117.59467557870084</v>
      </c>
      <c r="F40" s="4">
        <f t="shared" si="8"/>
        <v>3.2778611057437956E-2</v>
      </c>
      <c r="G40">
        <v>27</v>
      </c>
      <c r="H40" s="3">
        <f t="shared" si="9"/>
        <v>1127</v>
      </c>
      <c r="I40">
        <v>1396.96</v>
      </c>
      <c r="J40" s="4">
        <f t="shared" si="2"/>
        <v>9.6317039296000004</v>
      </c>
      <c r="K40">
        <v>24.27</v>
      </c>
      <c r="L40" s="6">
        <f t="shared" si="10"/>
        <v>1.1063080041017008E-3</v>
      </c>
      <c r="M40" s="6">
        <f t="shared" si="15"/>
        <v>4.6212702421436803E-2</v>
      </c>
      <c r="N40" s="6">
        <f t="shared" si="0"/>
        <v>46.212702421436802</v>
      </c>
      <c r="O40" s="6">
        <f t="shared" si="16"/>
        <v>33.750911597905031</v>
      </c>
      <c r="P40" s="9">
        <f t="shared" si="17"/>
        <v>4.6212702421436803E-2</v>
      </c>
      <c r="Q40" s="2">
        <v>0</v>
      </c>
      <c r="R40" s="2">
        <f t="shared" si="6"/>
        <v>0</v>
      </c>
      <c r="S40" s="6"/>
      <c r="T40" s="6"/>
      <c r="U40" s="6"/>
      <c r="V40" s="3"/>
      <c r="W40" s="3"/>
      <c r="X40" s="3"/>
      <c r="Y40" s="3"/>
      <c r="Z40" s="6"/>
      <c r="AA40" s="3"/>
      <c r="AB40" s="3"/>
      <c r="AC40" s="3"/>
      <c r="AD40" s="3"/>
      <c r="AE40" s="3"/>
    </row>
    <row r="41" spans="4:31" x14ac:dyDescent="0.25">
      <c r="D41" s="7">
        <v>42486.59553204861</v>
      </c>
      <c r="E41" s="8">
        <f t="shared" si="14"/>
        <v>117.59553204861004</v>
      </c>
      <c r="F41" s="4">
        <f t="shared" si="8"/>
        <v>2.0555277820676565E-2</v>
      </c>
      <c r="G41">
        <v>26</v>
      </c>
      <c r="H41" s="3">
        <f t="shared" si="9"/>
        <v>1153</v>
      </c>
      <c r="I41">
        <v>1389.44</v>
      </c>
      <c r="J41" s="4">
        <f t="shared" si="2"/>
        <v>9.5798553343999995</v>
      </c>
      <c r="K41">
        <v>24.33</v>
      </c>
      <c r="L41" s="6">
        <f t="shared" si="10"/>
        <v>1.0651187619308516E-3</v>
      </c>
      <c r="M41" s="6">
        <f t="shared" si="15"/>
        <v>4.7277821183367652E-2</v>
      </c>
      <c r="N41" s="6">
        <f t="shared" si="0"/>
        <v>47.277821183367649</v>
      </c>
      <c r="O41" s="6">
        <f t="shared" si="16"/>
        <v>51.81728854374559</v>
      </c>
      <c r="P41" s="9">
        <f t="shared" si="17"/>
        <v>4.7277821183367652E-2</v>
      </c>
      <c r="Q41" s="2">
        <v>0</v>
      </c>
      <c r="R41" s="2">
        <f t="shared" si="6"/>
        <v>0</v>
      </c>
      <c r="S41" s="6"/>
      <c r="T41" s="6"/>
      <c r="U41" s="6"/>
      <c r="V41" s="3"/>
      <c r="W41" s="3"/>
      <c r="X41" s="3"/>
      <c r="Y41" s="3"/>
      <c r="Z41" s="6"/>
      <c r="AA41" s="3"/>
      <c r="AB41" s="3"/>
      <c r="AC41" s="3"/>
      <c r="AD41" s="3"/>
      <c r="AE41" s="3"/>
    </row>
    <row r="42" spans="4:31" x14ac:dyDescent="0.25">
      <c r="D42" s="7">
        <v>42486.597106145833</v>
      </c>
      <c r="E42" s="8">
        <f t="shared" si="14"/>
        <v>117.5971061458331</v>
      </c>
      <c r="F42" s="4">
        <f t="shared" si="8"/>
        <v>3.7778333353344351E-2</v>
      </c>
      <c r="G42">
        <v>26</v>
      </c>
      <c r="H42" s="3">
        <f t="shared" si="9"/>
        <v>1179</v>
      </c>
      <c r="I42">
        <v>1380.51</v>
      </c>
      <c r="J42" s="4">
        <f t="shared" si="2"/>
        <v>9.5182851276000005</v>
      </c>
      <c r="K42">
        <v>24.39</v>
      </c>
      <c r="L42" s="6">
        <f t="shared" si="10"/>
        <v>1.0649039769415533E-3</v>
      </c>
      <c r="M42" s="6">
        <f t="shared" si="15"/>
        <v>4.8342725160309206E-2</v>
      </c>
      <c r="N42" s="6">
        <f t="shared" si="0"/>
        <v>48.342725160309207</v>
      </c>
      <c r="O42" s="6">
        <f t="shared" si="16"/>
        <v>28.188220136166542</v>
      </c>
      <c r="P42" s="9">
        <f t="shared" si="17"/>
        <v>4.8342725160309206E-2</v>
      </c>
      <c r="Q42" s="2">
        <v>0</v>
      </c>
      <c r="R42" s="2">
        <f t="shared" si="6"/>
        <v>0</v>
      </c>
      <c r="S42" s="6"/>
      <c r="T42" s="6"/>
      <c r="U42" s="6"/>
      <c r="V42" s="3"/>
      <c r="W42" s="3"/>
      <c r="X42" s="3"/>
      <c r="Y42" s="3"/>
      <c r="Z42" s="6"/>
      <c r="AA42" s="3"/>
      <c r="AB42" s="3"/>
      <c r="AC42" s="3"/>
      <c r="AD42" s="3"/>
      <c r="AE42" s="3"/>
    </row>
    <row r="43" spans="4:31" x14ac:dyDescent="0.25">
      <c r="D43" s="7">
        <v>42486.59824042824</v>
      </c>
      <c r="E43" s="8">
        <f t="shared" si="14"/>
        <v>117.59824042824039</v>
      </c>
      <c r="F43" s="4">
        <f t="shared" si="8"/>
        <v>2.7222777775023133E-2</v>
      </c>
      <c r="G43">
        <v>25</v>
      </c>
      <c r="H43" s="3">
        <f t="shared" si="9"/>
        <v>1204</v>
      </c>
      <c r="I43">
        <v>1366.83</v>
      </c>
      <c r="J43" s="4">
        <f t="shared" si="2"/>
        <v>9.4239648107999994</v>
      </c>
      <c r="K43">
        <v>24.28</v>
      </c>
      <c r="L43" s="6">
        <f t="shared" si="10"/>
        <v>1.0243248227093829E-3</v>
      </c>
      <c r="M43" s="6">
        <f t="shared" si="15"/>
        <v>4.9367049983018586E-2</v>
      </c>
      <c r="N43" s="6">
        <f t="shared" si="0"/>
        <v>49.367049983018589</v>
      </c>
      <c r="O43" s="6">
        <f t="shared" si="16"/>
        <v>37.627490889236135</v>
      </c>
      <c r="P43" s="9">
        <f t="shared" si="17"/>
        <v>4.9367049983018586E-2</v>
      </c>
      <c r="Q43" s="2">
        <v>0</v>
      </c>
      <c r="R43" s="2">
        <f t="shared" si="6"/>
        <v>0</v>
      </c>
      <c r="S43" s="6"/>
      <c r="T43" s="6"/>
      <c r="U43" s="6"/>
      <c r="V43" s="3"/>
      <c r="W43" s="3"/>
      <c r="X43" s="3"/>
      <c r="Y43" s="3"/>
      <c r="Z43" s="6"/>
      <c r="AA43" s="3"/>
      <c r="AB43" s="3"/>
      <c r="AC43" s="3"/>
      <c r="AD43" s="3"/>
      <c r="AE43" s="3"/>
    </row>
    <row r="44" spans="4:31" x14ac:dyDescent="0.25">
      <c r="D44" s="7">
        <v>42486.630810208335</v>
      </c>
      <c r="E44" s="8">
        <f t="shared" ref="E44:E71" si="18">D44-(115*365+29)-365</f>
        <v>117.63081020833488</v>
      </c>
      <c r="F44" s="4">
        <f t="shared" si="8"/>
        <v>0.78167472226778045</v>
      </c>
      <c r="G44">
        <v>26</v>
      </c>
      <c r="H44" s="3">
        <f t="shared" si="9"/>
        <v>1230</v>
      </c>
      <c r="I44">
        <v>1363.91</v>
      </c>
      <c r="J44" s="4">
        <f t="shared" si="2"/>
        <v>9.4038321115999999</v>
      </c>
      <c r="K44">
        <v>24.46</v>
      </c>
      <c r="L44" s="6">
        <f t="shared" si="10"/>
        <v>1.0646535039117967E-3</v>
      </c>
      <c r="M44" s="6">
        <f t="shared" ref="M44:M71" si="19">M43+L44</f>
        <v>5.0431703486930386E-2</v>
      </c>
      <c r="N44" s="6">
        <f t="shared" si="0"/>
        <v>50.431703486930388</v>
      </c>
      <c r="O44" s="6">
        <f t="shared" ref="O44:O71" si="20">L44/F44*1000</f>
        <v>1.3620160324783732</v>
      </c>
      <c r="P44" s="9">
        <f t="shared" ref="P44:P71" si="21">M44</f>
        <v>5.0431703486930386E-2</v>
      </c>
      <c r="Q44" s="2">
        <v>0</v>
      </c>
      <c r="R44" s="2">
        <f t="shared" si="6"/>
        <v>0</v>
      </c>
      <c r="S44" s="6"/>
      <c r="T44" s="6"/>
      <c r="U44" s="6"/>
      <c r="V44" s="3"/>
      <c r="W44" s="3"/>
      <c r="X44" s="3"/>
      <c r="Y44" s="3"/>
      <c r="Z44" s="6"/>
      <c r="AA44" s="3"/>
      <c r="AB44" s="3"/>
      <c r="AC44" s="3"/>
      <c r="AD44" s="3"/>
      <c r="AE44" s="3"/>
    </row>
    <row r="45" spans="4:31" x14ac:dyDescent="0.25">
      <c r="D45" s="7">
        <v>42486.632083368058</v>
      </c>
      <c r="E45" s="8">
        <f t="shared" si="18"/>
        <v>117.63208336805837</v>
      </c>
      <c r="F45" s="4">
        <f t="shared" si="8"/>
        <v>3.0555833363905549E-2</v>
      </c>
      <c r="G45">
        <v>25</v>
      </c>
      <c r="H45" s="3">
        <f t="shared" si="9"/>
        <v>1255</v>
      </c>
      <c r="I45">
        <v>1354.66</v>
      </c>
      <c r="J45" s="4">
        <f t="shared" si="2"/>
        <v>9.3400555815999997</v>
      </c>
      <c r="K45">
        <v>24.56</v>
      </c>
      <c r="L45" s="6">
        <f t="shared" si="10"/>
        <v>1.0233614323282782E-3</v>
      </c>
      <c r="M45" s="6">
        <f t="shared" si="19"/>
        <v>5.1455064919258664E-2</v>
      </c>
      <c r="N45" s="6">
        <f t="shared" si="0"/>
        <v>51.45506491925866</v>
      </c>
      <c r="O45" s="6">
        <f t="shared" si="20"/>
        <v>33.491524192468482</v>
      </c>
      <c r="P45" s="9">
        <f t="shared" si="21"/>
        <v>5.1455064919258664E-2</v>
      </c>
      <c r="Q45" s="2">
        <v>0</v>
      </c>
      <c r="R45" s="2">
        <f t="shared" si="6"/>
        <v>0</v>
      </c>
      <c r="S45" s="6"/>
      <c r="T45" s="6"/>
      <c r="U45" s="6"/>
      <c r="V45" s="3"/>
      <c r="W45" s="3"/>
      <c r="X45" s="3"/>
      <c r="Y45" s="3"/>
      <c r="Z45" s="6"/>
      <c r="AA45" s="3"/>
      <c r="AB45" s="3"/>
      <c r="AC45" s="3"/>
      <c r="AD45" s="3"/>
      <c r="AE45" s="3"/>
    </row>
    <row r="46" spans="4:31" x14ac:dyDescent="0.25">
      <c r="D46" s="7">
        <v>42486.633912094905</v>
      </c>
      <c r="E46" s="8">
        <f t="shared" si="18"/>
        <v>117.6339120949051</v>
      </c>
      <c r="F46" s="4">
        <f t="shared" si="8"/>
        <v>4.3889444321393967E-2</v>
      </c>
      <c r="G46">
        <v>26</v>
      </c>
      <c r="H46" s="3">
        <f t="shared" si="9"/>
        <v>1281</v>
      </c>
      <c r="I46">
        <v>1347.17</v>
      </c>
      <c r="J46" s="4">
        <f t="shared" si="2"/>
        <v>9.2884138291999996</v>
      </c>
      <c r="K46">
        <v>24.53</v>
      </c>
      <c r="L46" s="6">
        <f t="shared" si="10"/>
        <v>1.0644031486804278E-3</v>
      </c>
      <c r="M46" s="6">
        <f t="shared" si="19"/>
        <v>5.2519468067939092E-2</v>
      </c>
      <c r="N46" s="6">
        <f t="shared" si="0"/>
        <v>52.519468067939094</v>
      </c>
      <c r="O46" s="6">
        <f t="shared" si="20"/>
        <v>24.251916722526904</v>
      </c>
      <c r="P46" s="9">
        <f t="shared" si="21"/>
        <v>5.2519468067939092E-2</v>
      </c>
      <c r="Q46" s="2">
        <v>0</v>
      </c>
      <c r="R46" s="2">
        <f t="shared" si="6"/>
        <v>0</v>
      </c>
      <c r="S46" s="6"/>
      <c r="T46" s="6"/>
      <c r="U46" s="6"/>
      <c r="V46" s="3"/>
      <c r="W46" s="3"/>
      <c r="X46" s="3"/>
      <c r="Y46" s="3"/>
      <c r="Z46" s="6"/>
      <c r="AA46" s="3"/>
      <c r="AB46" s="3"/>
      <c r="AC46" s="3"/>
      <c r="AD46" s="3"/>
      <c r="AE46" s="3"/>
    </row>
    <row r="47" spans="4:31" x14ac:dyDescent="0.25">
      <c r="D47" s="7">
        <v>42486.63555564815</v>
      </c>
      <c r="E47" s="8">
        <f t="shared" si="18"/>
        <v>117.63555564815033</v>
      </c>
      <c r="F47" s="4">
        <f t="shared" si="8"/>
        <v>3.9445277885533869E-2</v>
      </c>
      <c r="G47">
        <v>25</v>
      </c>
      <c r="H47" s="3">
        <f t="shared" si="9"/>
        <v>1306</v>
      </c>
      <c r="I47">
        <v>1334.54</v>
      </c>
      <c r="J47" s="4">
        <f t="shared" si="2"/>
        <v>9.2013330103999991</v>
      </c>
      <c r="K47">
        <v>24.51</v>
      </c>
      <c r="L47" s="6">
        <f t="shared" si="10"/>
        <v>1.0235333333953225E-3</v>
      </c>
      <c r="M47" s="6">
        <f t="shared" si="19"/>
        <v>5.3543001401334417E-2</v>
      </c>
      <c r="N47" s="6">
        <f t="shared" si="0"/>
        <v>53.543001401334415</v>
      </c>
      <c r="O47" s="6">
        <f t="shared" si="20"/>
        <v>25.948184123978304</v>
      </c>
      <c r="P47" s="9">
        <f t="shared" si="21"/>
        <v>5.3543001401334417E-2</v>
      </c>
      <c r="Q47" s="2">
        <v>0</v>
      </c>
      <c r="R47" s="2">
        <f t="shared" si="6"/>
        <v>0</v>
      </c>
      <c r="S47" s="6"/>
      <c r="T47" s="6"/>
      <c r="U47" s="6"/>
      <c r="V47" s="3"/>
      <c r="W47" s="3"/>
      <c r="X47" s="3"/>
      <c r="Y47" s="3"/>
      <c r="Z47" s="6"/>
      <c r="AA47" s="3"/>
      <c r="AB47" s="3"/>
      <c r="AC47" s="3"/>
      <c r="AD47" s="3"/>
      <c r="AE47" s="3"/>
    </row>
    <row r="48" spans="4:31" x14ac:dyDescent="0.25">
      <c r="D48" s="7">
        <v>42486.637013969907</v>
      </c>
      <c r="E48" s="8">
        <f t="shared" si="18"/>
        <v>117.63701396990655</v>
      </c>
      <c r="F48" s="4">
        <f t="shared" si="8"/>
        <v>3.4999722149223089E-2</v>
      </c>
      <c r="G48">
        <v>25</v>
      </c>
      <c r="H48" s="3">
        <f t="shared" si="9"/>
        <v>1331</v>
      </c>
      <c r="I48">
        <v>1328.23</v>
      </c>
      <c r="J48" s="4">
        <f t="shared" si="2"/>
        <v>9.1578270748000001</v>
      </c>
      <c r="K48">
        <v>24.64</v>
      </c>
      <c r="L48" s="6">
        <f t="shared" si="10"/>
        <v>1.0230865106902573E-3</v>
      </c>
      <c r="M48" s="6">
        <f t="shared" si="19"/>
        <v>5.4566087912024677E-2</v>
      </c>
      <c r="N48" s="6">
        <f t="shared" si="0"/>
        <v>54.566087912024678</v>
      </c>
      <c r="O48" s="6">
        <f t="shared" si="20"/>
        <v>29.231275217793904</v>
      </c>
      <c r="P48" s="9">
        <f t="shared" si="21"/>
        <v>5.4566087912024677E-2</v>
      </c>
      <c r="Q48" s="2">
        <v>0</v>
      </c>
      <c r="R48" s="2">
        <f t="shared" si="6"/>
        <v>0</v>
      </c>
      <c r="S48" s="6"/>
      <c r="T48" s="6"/>
      <c r="U48" s="6"/>
      <c r="V48" s="3"/>
      <c r="W48" s="3"/>
      <c r="X48" s="3"/>
      <c r="Y48" s="3"/>
      <c r="Z48" s="6"/>
      <c r="AA48" s="3"/>
      <c r="AB48" s="3"/>
      <c r="AC48" s="3"/>
      <c r="AD48" s="3"/>
      <c r="AE48" s="3"/>
    </row>
    <row r="49" spans="4:31" x14ac:dyDescent="0.25">
      <c r="D49" s="7">
        <v>42486.638426018515</v>
      </c>
      <c r="E49" s="8">
        <f t="shared" si="18"/>
        <v>117.63842601851502</v>
      </c>
      <c r="F49" s="4">
        <f t="shared" si="8"/>
        <v>3.3889166603330523E-2</v>
      </c>
      <c r="G49">
        <v>24</v>
      </c>
      <c r="H49" s="3">
        <f t="shared" si="9"/>
        <v>1355</v>
      </c>
      <c r="I49">
        <v>1320.53</v>
      </c>
      <c r="J49" s="4">
        <f t="shared" si="2"/>
        <v>9.1047374227999995</v>
      </c>
      <c r="K49">
        <v>24.56</v>
      </c>
      <c r="L49" s="6">
        <f t="shared" si="10"/>
        <v>9.8242697503514703E-4</v>
      </c>
      <c r="M49" s="6">
        <f t="shared" si="19"/>
        <v>5.5548514887059822E-2</v>
      </c>
      <c r="N49" s="6">
        <f t="shared" si="0"/>
        <v>55.548514887059824</v>
      </c>
      <c r="O49" s="6">
        <f t="shared" si="20"/>
        <v>28.989410879717447</v>
      </c>
      <c r="P49" s="9">
        <f t="shared" si="21"/>
        <v>5.5548514887059822E-2</v>
      </c>
      <c r="Q49" s="2">
        <v>0</v>
      </c>
      <c r="R49" s="2">
        <f t="shared" si="6"/>
        <v>0</v>
      </c>
      <c r="S49" s="6"/>
      <c r="T49" s="6"/>
      <c r="U49" s="6"/>
      <c r="V49" s="3"/>
      <c r="W49" s="3"/>
      <c r="X49" s="3"/>
      <c r="Y49" s="3"/>
      <c r="Z49" s="6"/>
      <c r="AA49" s="3"/>
      <c r="AB49" s="3"/>
      <c r="AC49" s="3"/>
      <c r="AD49" s="3"/>
      <c r="AE49" s="3"/>
    </row>
    <row r="50" spans="4:31" x14ac:dyDescent="0.25">
      <c r="D50" s="7">
        <v>42486.639838078707</v>
      </c>
      <c r="E50" s="8">
        <f t="shared" si="18"/>
        <v>117.63983807870682</v>
      </c>
      <c r="F50" s="4">
        <f t="shared" si="8"/>
        <v>3.3889444603119045E-2</v>
      </c>
      <c r="G50">
        <v>26</v>
      </c>
      <c r="H50" s="3">
        <f t="shared" si="9"/>
        <v>1381</v>
      </c>
      <c r="I50">
        <v>1313.69</v>
      </c>
      <c r="J50" s="4">
        <f t="shared" si="2"/>
        <v>9.0575772644000008</v>
      </c>
      <c r="K50">
        <v>24.56</v>
      </c>
      <c r="L50" s="6">
        <f t="shared" si="10"/>
        <v>1.0642958896214093E-3</v>
      </c>
      <c r="M50" s="6">
        <f t="shared" si="19"/>
        <v>5.6612810776681233E-2</v>
      </c>
      <c r="N50" s="6">
        <f t="shared" si="0"/>
        <v>56.612810776681229</v>
      </c>
      <c r="O50" s="6">
        <f t="shared" si="20"/>
        <v>31.404937498546552</v>
      </c>
      <c r="P50" s="9">
        <f t="shared" si="21"/>
        <v>5.6612810776681233E-2</v>
      </c>
      <c r="Q50" s="2">
        <v>0</v>
      </c>
      <c r="R50" s="2">
        <f t="shared" si="6"/>
        <v>0</v>
      </c>
      <c r="S50" s="6"/>
      <c r="T50" s="6"/>
      <c r="U50" s="6"/>
      <c r="V50" s="3"/>
      <c r="W50" s="3"/>
      <c r="X50" s="3"/>
      <c r="Y50" s="3"/>
      <c r="Z50" s="6"/>
      <c r="AA50" s="3"/>
      <c r="AB50" s="3"/>
      <c r="AC50" s="3"/>
      <c r="AD50" s="3"/>
      <c r="AE50" s="3"/>
    </row>
    <row r="51" spans="4:31" x14ac:dyDescent="0.25">
      <c r="D51" s="7">
        <v>42486.641250127315</v>
      </c>
      <c r="E51" s="8">
        <f t="shared" si="18"/>
        <v>117.64125012731529</v>
      </c>
      <c r="F51" s="4">
        <f t="shared" si="8"/>
        <v>3.3889166603330523E-2</v>
      </c>
      <c r="G51">
        <v>23</v>
      </c>
      <c r="H51" s="3">
        <f t="shared" si="9"/>
        <v>1404</v>
      </c>
      <c r="I51">
        <v>1307.71</v>
      </c>
      <c r="J51" s="4">
        <f t="shared" si="2"/>
        <v>9.0163465996000003</v>
      </c>
      <c r="K51">
        <v>24.43</v>
      </c>
      <c r="L51" s="6">
        <f t="shared" si="10"/>
        <v>9.4190381563604927E-4</v>
      </c>
      <c r="M51" s="6">
        <f t="shared" si="19"/>
        <v>5.7554714592317285E-2</v>
      </c>
      <c r="N51" s="6">
        <f t="shared" si="0"/>
        <v>57.554714592317282</v>
      </c>
      <c r="O51" s="6">
        <f t="shared" si="20"/>
        <v>27.793655319440102</v>
      </c>
      <c r="P51" s="9">
        <f t="shared" si="21"/>
        <v>5.7554714592317285E-2</v>
      </c>
      <c r="Q51" s="2">
        <v>0</v>
      </c>
      <c r="R51" s="2">
        <f t="shared" si="6"/>
        <v>0</v>
      </c>
      <c r="S51" s="6"/>
      <c r="T51" s="6"/>
      <c r="U51" s="6"/>
      <c r="V51" s="3"/>
      <c r="W51" s="3"/>
      <c r="X51" s="3"/>
      <c r="Y51" s="3"/>
      <c r="Z51" s="6"/>
      <c r="AA51" s="3"/>
      <c r="AB51" s="3"/>
      <c r="AC51" s="3"/>
      <c r="AD51" s="3"/>
      <c r="AE51" s="3"/>
    </row>
    <row r="52" spans="4:31" x14ac:dyDescent="0.25">
      <c r="D52" s="7">
        <v>42486.642939976853</v>
      </c>
      <c r="E52" s="8">
        <f t="shared" si="18"/>
        <v>117.64293997685309</v>
      </c>
      <c r="F52" s="4">
        <f t="shared" si="8"/>
        <v>4.0556388907134533E-2</v>
      </c>
      <c r="G52">
        <v>25</v>
      </c>
      <c r="H52" s="3">
        <f t="shared" si="9"/>
        <v>1429</v>
      </c>
      <c r="I52">
        <v>1297.58</v>
      </c>
      <c r="J52" s="4">
        <f t="shared" si="2"/>
        <v>8.9465026807999983</v>
      </c>
      <c r="K52">
        <v>24.59</v>
      </c>
      <c r="L52" s="6">
        <f t="shared" si="10"/>
        <v>1.0232583194009933E-3</v>
      </c>
      <c r="M52" s="6">
        <f t="shared" si="19"/>
        <v>5.8577972911718276E-2</v>
      </c>
      <c r="N52" s="6">
        <f t="shared" si="0"/>
        <v>58.577972911718277</v>
      </c>
      <c r="O52" s="6">
        <f t="shared" si="20"/>
        <v>25.230508607263733</v>
      </c>
      <c r="P52" s="9">
        <f t="shared" si="21"/>
        <v>5.8577972911718276E-2</v>
      </c>
      <c r="Q52" s="2">
        <v>0</v>
      </c>
      <c r="R52" s="2">
        <f t="shared" si="6"/>
        <v>0</v>
      </c>
      <c r="S52" s="6"/>
      <c r="T52" s="6"/>
      <c r="U52" s="6"/>
      <c r="V52" s="3"/>
      <c r="W52" s="3"/>
      <c r="X52" s="3"/>
      <c r="Y52" s="3"/>
      <c r="Z52" s="6"/>
      <c r="AA52" s="3"/>
      <c r="AB52" s="3"/>
      <c r="AC52" s="3"/>
      <c r="AD52" s="3"/>
      <c r="AE52" s="3"/>
    </row>
    <row r="53" spans="4:31" x14ac:dyDescent="0.25">
      <c r="D53" s="7">
        <v>42486.644097384262</v>
      </c>
      <c r="E53" s="8">
        <f t="shared" si="18"/>
        <v>117.64409738426184</v>
      </c>
      <c r="F53" s="4">
        <f t="shared" si="8"/>
        <v>2.7777777810115367E-2</v>
      </c>
      <c r="G53">
        <v>24</v>
      </c>
      <c r="H53" s="3">
        <f t="shared" si="9"/>
        <v>1453</v>
      </c>
      <c r="I53">
        <v>1288.47</v>
      </c>
      <c r="J53" s="4">
        <f t="shared" si="2"/>
        <v>8.8836914171999997</v>
      </c>
      <c r="K53">
        <v>24.71</v>
      </c>
      <c r="L53" s="6">
        <f t="shared" si="10"/>
        <v>9.8193223238338036E-4</v>
      </c>
      <c r="M53" s="6">
        <f t="shared" si="19"/>
        <v>5.9559905144101657E-2</v>
      </c>
      <c r="N53" s="6">
        <f t="shared" si="0"/>
        <v>59.559905144101656</v>
      </c>
      <c r="O53" s="6">
        <f t="shared" si="20"/>
        <v>35.349560324649389</v>
      </c>
      <c r="P53" s="9">
        <f t="shared" si="21"/>
        <v>5.9559905144101657E-2</v>
      </c>
      <c r="Q53" s="2">
        <v>0</v>
      </c>
      <c r="R53" s="2">
        <f t="shared" si="6"/>
        <v>0</v>
      </c>
      <c r="S53" s="6"/>
      <c r="T53" s="6"/>
      <c r="U53" s="6"/>
      <c r="V53" s="3"/>
      <c r="W53" s="3"/>
      <c r="X53" s="3"/>
      <c r="Y53" s="3"/>
      <c r="Z53" s="6"/>
      <c r="AA53" s="3"/>
      <c r="AB53" s="3"/>
      <c r="AC53" s="3"/>
      <c r="AD53" s="3"/>
      <c r="AE53" s="3"/>
    </row>
    <row r="54" spans="4:31" x14ac:dyDescent="0.25">
      <c r="D54" s="7">
        <v>42486.645578900461</v>
      </c>
      <c r="E54" s="8">
        <f t="shared" si="18"/>
        <v>117.64557890046126</v>
      </c>
      <c r="F54" s="4">
        <f t="shared" si="8"/>
        <v>3.5556388786062598E-2</v>
      </c>
      <c r="G54">
        <v>25</v>
      </c>
      <c r="H54" s="3">
        <f t="shared" si="9"/>
        <v>1478</v>
      </c>
      <c r="I54">
        <v>1281.6099999999999</v>
      </c>
      <c r="J54" s="4">
        <f t="shared" si="2"/>
        <v>8.8363933635999992</v>
      </c>
      <c r="K54">
        <v>24.61</v>
      </c>
      <c r="L54" s="6">
        <f t="shared" si="10"/>
        <v>1.0231895889926507E-3</v>
      </c>
      <c r="M54" s="6">
        <f t="shared" si="19"/>
        <v>6.0583094733094311E-2</v>
      </c>
      <c r="N54" s="6">
        <f t="shared" si="0"/>
        <v>60.583094733094313</v>
      </c>
      <c r="O54" s="6">
        <f t="shared" si="20"/>
        <v>28.776532823651674</v>
      </c>
      <c r="P54" s="9">
        <f t="shared" si="21"/>
        <v>6.0583094733094311E-2</v>
      </c>
      <c r="Q54" s="2">
        <v>0</v>
      </c>
      <c r="R54" s="2">
        <f t="shared" si="6"/>
        <v>0</v>
      </c>
      <c r="S54" s="6"/>
      <c r="T54" s="6"/>
      <c r="U54" s="6"/>
      <c r="V54" s="3"/>
      <c r="W54" s="3"/>
      <c r="X54" s="3"/>
      <c r="Y54" s="3"/>
      <c r="Z54" s="6"/>
      <c r="AA54" s="3"/>
      <c r="AB54" s="3"/>
      <c r="AC54" s="3"/>
      <c r="AD54" s="3"/>
      <c r="AE54" s="3"/>
    </row>
    <row r="55" spans="4:31" x14ac:dyDescent="0.25">
      <c r="D55" s="7">
        <v>42486.647268715278</v>
      </c>
      <c r="E55" s="8">
        <f t="shared" si="18"/>
        <v>117.64726871527819</v>
      </c>
      <c r="F55" s="4">
        <f t="shared" si="8"/>
        <v>4.0555555606260896E-2</v>
      </c>
      <c r="G55">
        <v>23</v>
      </c>
      <c r="H55" s="3">
        <f t="shared" si="9"/>
        <v>1501</v>
      </c>
      <c r="I55">
        <v>1274.9000000000001</v>
      </c>
      <c r="J55" s="4">
        <f t="shared" si="2"/>
        <v>8.790129524000001</v>
      </c>
      <c r="K55">
        <v>24.59</v>
      </c>
      <c r="L55" s="6">
        <f t="shared" si="10"/>
        <v>9.4139765384891366E-4</v>
      </c>
      <c r="M55" s="6">
        <f t="shared" si="19"/>
        <v>6.1524492386943228E-2</v>
      </c>
      <c r="N55" s="6">
        <f t="shared" si="0"/>
        <v>61.52449238694323</v>
      </c>
      <c r="O55" s="6">
        <f t="shared" si="20"/>
        <v>23.212544860403352</v>
      </c>
      <c r="P55" s="9">
        <f t="shared" si="21"/>
        <v>6.1524492386943228E-2</v>
      </c>
      <c r="Q55" s="2">
        <v>0</v>
      </c>
      <c r="R55" s="2">
        <f t="shared" si="6"/>
        <v>0</v>
      </c>
      <c r="S55" s="6"/>
      <c r="T55" s="6"/>
      <c r="U55" s="6"/>
      <c r="V55" s="3"/>
      <c r="W55" s="3"/>
      <c r="X55" s="3"/>
      <c r="Y55" s="3"/>
      <c r="Z55" s="6"/>
      <c r="AA55" s="3"/>
      <c r="AB55" s="3"/>
      <c r="AC55" s="3"/>
      <c r="AD55" s="3"/>
      <c r="AE55" s="3"/>
    </row>
    <row r="56" spans="4:31" x14ac:dyDescent="0.25">
      <c r="D56" s="7">
        <v>42486.648657627316</v>
      </c>
      <c r="E56" s="8">
        <f t="shared" si="18"/>
        <v>117.64865762731642</v>
      </c>
      <c r="F56" s="4">
        <f t="shared" si="8"/>
        <v>3.3333888917695731E-2</v>
      </c>
      <c r="G56">
        <v>24</v>
      </c>
      <c r="H56" s="3">
        <f t="shared" si="9"/>
        <v>1525</v>
      </c>
      <c r="I56">
        <v>1267.1400000000001</v>
      </c>
      <c r="J56" s="4">
        <f t="shared" si="2"/>
        <v>8.7366261864000005</v>
      </c>
      <c r="K56">
        <v>24.43</v>
      </c>
      <c r="L56" s="6">
        <f t="shared" si="10"/>
        <v>9.8285615544631234E-4</v>
      </c>
      <c r="M56" s="6">
        <f t="shared" si="19"/>
        <v>6.250734854238954E-2</v>
      </c>
      <c r="N56" s="6">
        <f t="shared" si="0"/>
        <v>62.507348542389543</v>
      </c>
      <c r="O56" s="6">
        <f t="shared" si="20"/>
        <v>29.485193218021141</v>
      </c>
      <c r="P56" s="9">
        <f t="shared" si="21"/>
        <v>6.250734854238954E-2</v>
      </c>
      <c r="Q56" s="2">
        <v>0</v>
      </c>
      <c r="R56" s="2">
        <f t="shared" si="6"/>
        <v>0</v>
      </c>
      <c r="S56" s="6"/>
      <c r="T56" s="6"/>
      <c r="U56" s="6"/>
      <c r="V56" s="3"/>
      <c r="W56" s="3"/>
      <c r="X56" s="3"/>
      <c r="Y56" s="3"/>
      <c r="Z56" s="6"/>
      <c r="AA56" s="3"/>
      <c r="AB56" s="3"/>
      <c r="AC56" s="3"/>
      <c r="AD56" s="3"/>
      <c r="AE56" s="3"/>
    </row>
    <row r="57" spans="4:31" x14ac:dyDescent="0.25">
      <c r="D57" s="7">
        <v>42486.649977083332</v>
      </c>
      <c r="E57" s="8">
        <f t="shared" si="18"/>
        <v>117.64997708333249</v>
      </c>
      <c r="F57" s="4">
        <f t="shared" si="8"/>
        <v>3.1666944385506213E-2</v>
      </c>
      <c r="G57">
        <v>23</v>
      </c>
      <c r="H57" s="3">
        <f t="shared" si="9"/>
        <v>1548</v>
      </c>
      <c r="I57">
        <v>1261.28</v>
      </c>
      <c r="J57" s="4">
        <f t="shared" si="2"/>
        <v>8.6962228927999998</v>
      </c>
      <c r="K57">
        <v>24.6</v>
      </c>
      <c r="L57" s="6">
        <f t="shared" si="10"/>
        <v>9.4136603679924606E-4</v>
      </c>
      <c r="M57" s="6">
        <f t="shared" si="19"/>
        <v>6.3448714579188784E-2</v>
      </c>
      <c r="N57" s="6">
        <f t="shared" si="0"/>
        <v>63.448714579188781</v>
      </c>
      <c r="O57" s="6">
        <f t="shared" si="20"/>
        <v>29.727087821902519</v>
      </c>
      <c r="P57" s="9">
        <f t="shared" si="21"/>
        <v>6.3448714579188784E-2</v>
      </c>
      <c r="Q57" s="2">
        <v>0</v>
      </c>
      <c r="R57" s="2">
        <f t="shared" si="6"/>
        <v>0</v>
      </c>
      <c r="S57" s="6"/>
      <c r="T57" s="6"/>
      <c r="U57" s="6"/>
      <c r="V57" s="3"/>
      <c r="W57" s="3"/>
      <c r="X57" s="3"/>
      <c r="Y57" s="3"/>
      <c r="Z57" s="6"/>
      <c r="AA57" s="3"/>
      <c r="AB57" s="3"/>
      <c r="AC57" s="3"/>
      <c r="AD57" s="3"/>
      <c r="AE57" s="3"/>
    </row>
    <row r="58" spans="4:31" x14ac:dyDescent="0.25">
      <c r="D58" s="7">
        <v>42486.651412291663</v>
      </c>
      <c r="E58" s="8">
        <f t="shared" si="18"/>
        <v>117.65141229166329</v>
      </c>
      <c r="F58" s="4">
        <f t="shared" si="8"/>
        <v>3.4444999939296395E-2</v>
      </c>
      <c r="G58">
        <v>25</v>
      </c>
      <c r="H58" s="3">
        <f t="shared" si="9"/>
        <v>1573</v>
      </c>
      <c r="I58">
        <v>1255.23</v>
      </c>
      <c r="J58" s="4">
        <f t="shared" si="2"/>
        <v>8.6545095948000004</v>
      </c>
      <c r="K58">
        <v>24.56</v>
      </c>
      <c r="L58" s="6">
        <f t="shared" si="10"/>
        <v>1.0233614323282782E-3</v>
      </c>
      <c r="M58" s="6">
        <f t="shared" si="19"/>
        <v>6.4472076011517068E-2</v>
      </c>
      <c r="N58" s="6">
        <f t="shared" si="0"/>
        <v>64.472076011517075</v>
      </c>
      <c r="O58" s="6">
        <f t="shared" si="20"/>
        <v>29.710014055212167</v>
      </c>
      <c r="P58" s="9">
        <f t="shared" si="21"/>
        <v>6.4472076011517068E-2</v>
      </c>
      <c r="Q58" s="2">
        <v>0</v>
      </c>
      <c r="R58" s="2">
        <f t="shared" si="6"/>
        <v>0</v>
      </c>
      <c r="S58" s="6"/>
      <c r="T58" s="6"/>
      <c r="U58" s="6"/>
      <c r="V58" s="3"/>
      <c r="W58" s="3"/>
      <c r="X58" s="3"/>
      <c r="Y58" s="3"/>
      <c r="Z58" s="6"/>
      <c r="AA58" s="3"/>
      <c r="AB58" s="3"/>
      <c r="AC58" s="3"/>
      <c r="AD58" s="3"/>
      <c r="AE58" s="3"/>
    </row>
    <row r="59" spans="4:31" x14ac:dyDescent="0.25">
      <c r="D59" s="7">
        <v>42486.653102118056</v>
      </c>
      <c r="E59" s="8">
        <f t="shared" si="18"/>
        <v>117.65310211805627</v>
      </c>
      <c r="F59" s="4">
        <f t="shared" si="8"/>
        <v>4.0555833431426436E-2</v>
      </c>
      <c r="G59">
        <v>22</v>
      </c>
      <c r="H59" s="3">
        <f t="shared" si="9"/>
        <v>1595</v>
      </c>
      <c r="I59">
        <v>1246.73</v>
      </c>
      <c r="J59" s="4">
        <f t="shared" si="2"/>
        <v>8.5959041347999996</v>
      </c>
      <c r="K59">
        <v>24.59</v>
      </c>
      <c r="L59" s="6">
        <f t="shared" si="10"/>
        <v>9.0046732107287397E-4</v>
      </c>
      <c r="M59" s="6">
        <f t="shared" si="19"/>
        <v>6.5372543332589947E-2</v>
      </c>
      <c r="N59" s="6">
        <f t="shared" si="0"/>
        <v>65.372543332589942</v>
      </c>
      <c r="O59" s="6">
        <f t="shared" si="20"/>
        <v>22.203151677191475</v>
      </c>
      <c r="P59" s="9">
        <f t="shared" si="21"/>
        <v>6.5372543332589947E-2</v>
      </c>
      <c r="Q59" s="2">
        <v>0</v>
      </c>
      <c r="R59" s="2">
        <f t="shared" si="6"/>
        <v>0</v>
      </c>
      <c r="S59" s="6"/>
      <c r="T59" s="6"/>
      <c r="U59" s="6"/>
      <c r="V59" s="3"/>
      <c r="W59" s="3"/>
      <c r="X59" s="3"/>
      <c r="Y59" s="3"/>
      <c r="Z59" s="6"/>
      <c r="AA59" s="3"/>
      <c r="AB59" s="3"/>
      <c r="AC59" s="3"/>
      <c r="AD59" s="3"/>
      <c r="AE59" s="3"/>
    </row>
    <row r="60" spans="4:31" x14ac:dyDescent="0.25">
      <c r="D60" s="7">
        <v>42486.654745659725</v>
      </c>
      <c r="E60" s="8">
        <f t="shared" si="18"/>
        <v>117.65474565972545</v>
      </c>
      <c r="F60" s="4">
        <f t="shared" si="8"/>
        <v>3.9445000060368329E-2</v>
      </c>
      <c r="G60">
        <v>24</v>
      </c>
      <c r="H60" s="3">
        <f t="shared" si="9"/>
        <v>1619</v>
      </c>
      <c r="I60">
        <v>1236.6199999999999</v>
      </c>
      <c r="J60" s="4">
        <f t="shared" si="2"/>
        <v>8.5261981111999994</v>
      </c>
      <c r="K60">
        <v>24.51</v>
      </c>
      <c r="L60" s="6">
        <f t="shared" si="10"/>
        <v>9.825920000595097E-4</v>
      </c>
      <c r="M60" s="6">
        <f t="shared" si="19"/>
        <v>6.6355135332649459E-2</v>
      </c>
      <c r="N60" s="6">
        <f t="shared" si="0"/>
        <v>66.355135332649454</v>
      </c>
      <c r="O60" s="6">
        <f t="shared" si="20"/>
        <v>24.91043221081781</v>
      </c>
      <c r="P60" s="9">
        <f t="shared" si="21"/>
        <v>6.6355135332649459E-2</v>
      </c>
      <c r="Q60" s="2">
        <v>0</v>
      </c>
      <c r="R60" s="2">
        <f t="shared" si="6"/>
        <v>0</v>
      </c>
      <c r="S60" s="6"/>
      <c r="T60" s="6"/>
      <c r="U60" s="6"/>
      <c r="V60" s="3"/>
      <c r="W60" s="3"/>
      <c r="X60" s="3"/>
      <c r="Y60" s="3"/>
      <c r="Z60" s="6"/>
      <c r="AA60" s="3"/>
      <c r="AB60" s="3"/>
      <c r="AC60" s="3"/>
      <c r="AD60" s="3"/>
      <c r="AE60" s="3"/>
    </row>
    <row r="61" spans="4:31" x14ac:dyDescent="0.25">
      <c r="D61" s="7">
        <v>42486.656018807873</v>
      </c>
      <c r="E61" s="8">
        <f t="shared" si="18"/>
        <v>117.6560188078729</v>
      </c>
      <c r="F61" s="4">
        <f t="shared" si="8"/>
        <v>3.0555555538740009E-2</v>
      </c>
      <c r="G61">
        <v>22</v>
      </c>
      <c r="H61" s="3">
        <f t="shared" si="9"/>
        <v>1641</v>
      </c>
      <c r="I61">
        <v>1230.0999999999999</v>
      </c>
      <c r="J61" s="4">
        <f t="shared" si="2"/>
        <v>8.481244276</v>
      </c>
      <c r="K61">
        <v>24.57</v>
      </c>
      <c r="L61" s="6">
        <f t="shared" si="10"/>
        <v>9.0052781195834163E-4</v>
      </c>
      <c r="M61" s="6">
        <f t="shared" si="19"/>
        <v>6.7255663144607805E-2</v>
      </c>
      <c r="N61" s="6">
        <f t="shared" si="0"/>
        <v>67.255663144607809</v>
      </c>
      <c r="O61" s="6">
        <f t="shared" si="20"/>
        <v>29.471819316673955</v>
      </c>
      <c r="P61" s="9">
        <f t="shared" si="21"/>
        <v>6.7255663144607805E-2</v>
      </c>
      <c r="Q61" s="2">
        <v>0</v>
      </c>
      <c r="R61" s="2">
        <f t="shared" si="6"/>
        <v>0</v>
      </c>
      <c r="S61" s="6"/>
      <c r="T61" s="6"/>
      <c r="U61" s="6"/>
      <c r="V61" s="3"/>
      <c r="W61" s="3"/>
      <c r="X61" s="3"/>
      <c r="Y61" s="3"/>
      <c r="Z61" s="6"/>
      <c r="AA61" s="3"/>
      <c r="AB61" s="3"/>
      <c r="AC61" s="3"/>
      <c r="AD61" s="3"/>
      <c r="AE61" s="3"/>
    </row>
    <row r="62" spans="4:31" x14ac:dyDescent="0.25">
      <c r="D62" s="7">
        <v>42486.657454004628</v>
      </c>
      <c r="E62" s="8">
        <f t="shared" si="18"/>
        <v>117.65745400462765</v>
      </c>
      <c r="F62" s="4">
        <f t="shared" si="8"/>
        <v>3.4444722114130855E-2</v>
      </c>
      <c r="G62">
        <v>25</v>
      </c>
      <c r="H62" s="3">
        <f t="shared" si="9"/>
        <v>1666</v>
      </c>
      <c r="I62">
        <v>1222.6500000000001</v>
      </c>
      <c r="J62" s="4">
        <f t="shared" si="2"/>
        <v>8.4298783139999998</v>
      </c>
      <c r="K62">
        <v>24.72</v>
      </c>
      <c r="L62" s="6">
        <f t="shared" si="10"/>
        <v>1.0228117367255907E-3</v>
      </c>
      <c r="M62" s="6">
        <f t="shared" si="19"/>
        <v>6.8278474881333401E-2</v>
      </c>
      <c r="N62" s="6">
        <f t="shared" si="0"/>
        <v>68.278474881333395</v>
      </c>
      <c r="O62" s="6">
        <f t="shared" si="20"/>
        <v>29.694294915097743</v>
      </c>
      <c r="P62" s="9">
        <f t="shared" si="21"/>
        <v>6.8278474881333401E-2</v>
      </c>
      <c r="Q62" s="2">
        <v>0</v>
      </c>
      <c r="R62" s="2">
        <f t="shared" si="6"/>
        <v>0</v>
      </c>
      <c r="S62" s="6"/>
      <c r="T62" s="6"/>
      <c r="U62" s="6"/>
      <c r="V62" s="3"/>
      <c r="W62" s="3"/>
      <c r="X62" s="3"/>
      <c r="Y62" s="3"/>
      <c r="Z62" s="6"/>
      <c r="AA62" s="3"/>
      <c r="AB62" s="3"/>
      <c r="AC62" s="3"/>
      <c r="AD62" s="3"/>
      <c r="AE62" s="3"/>
    </row>
    <row r="63" spans="4:31" x14ac:dyDescent="0.25">
      <c r="D63" s="7">
        <v>42486.659213287036</v>
      </c>
      <c r="E63" s="8">
        <f t="shared" si="18"/>
        <v>117.65921328703553</v>
      </c>
      <c r="F63" s="4">
        <f t="shared" si="8"/>
        <v>4.2222777788992971E-2</v>
      </c>
      <c r="G63">
        <v>21</v>
      </c>
      <c r="H63" s="3">
        <f t="shared" si="9"/>
        <v>1687</v>
      </c>
      <c r="I63">
        <v>1216.77</v>
      </c>
      <c r="J63" s="4">
        <f t="shared" si="2"/>
        <v>8.3893371251999991</v>
      </c>
      <c r="K63">
        <v>24.46</v>
      </c>
      <c r="L63" s="6">
        <f t="shared" si="10"/>
        <v>8.5991244546722041E-4</v>
      </c>
      <c r="M63" s="6">
        <f t="shared" si="19"/>
        <v>6.9138387326800624E-2</v>
      </c>
      <c r="N63" s="6">
        <f t="shared" si="0"/>
        <v>69.138387326800625</v>
      </c>
      <c r="O63" s="6">
        <f t="shared" si="20"/>
        <v>20.366079412505883</v>
      </c>
      <c r="P63" s="9">
        <f t="shared" si="21"/>
        <v>6.9138387326800624E-2</v>
      </c>
      <c r="Q63" s="2">
        <v>0</v>
      </c>
      <c r="R63" s="2">
        <f t="shared" si="6"/>
        <v>0</v>
      </c>
      <c r="S63" s="6"/>
      <c r="T63" s="6"/>
      <c r="U63" s="6"/>
      <c r="V63" s="3"/>
      <c r="W63" s="3"/>
      <c r="X63" s="3"/>
      <c r="Y63" s="3"/>
      <c r="Z63" s="6"/>
      <c r="AA63" s="3"/>
      <c r="AB63" s="3"/>
      <c r="AC63" s="3"/>
      <c r="AD63" s="3"/>
      <c r="AE63" s="3"/>
    </row>
    <row r="64" spans="4:31" x14ac:dyDescent="0.25">
      <c r="D64" s="7">
        <v>42486.663333703706</v>
      </c>
      <c r="E64" s="8">
        <f t="shared" si="18"/>
        <v>117.66333370370558</v>
      </c>
      <c r="F64" s="4">
        <f t="shared" si="8"/>
        <v>9.8890000081155449E-2</v>
      </c>
      <c r="G64">
        <v>25</v>
      </c>
      <c r="H64" s="3">
        <f t="shared" si="9"/>
        <v>1712</v>
      </c>
      <c r="I64">
        <v>1211.17</v>
      </c>
      <c r="J64" s="4">
        <f t="shared" si="2"/>
        <v>8.3507264691999996</v>
      </c>
      <c r="K64">
        <v>24.56</v>
      </c>
      <c r="L64" s="6">
        <f t="shared" si="10"/>
        <v>1.0233614323282782E-3</v>
      </c>
      <c r="M64" s="6">
        <f t="shared" si="19"/>
        <v>7.0161748759128909E-2</v>
      </c>
      <c r="N64" s="6">
        <f t="shared" si="0"/>
        <v>70.161748759128912</v>
      </c>
      <c r="O64" s="6">
        <f t="shared" si="20"/>
        <v>10.348482470304807</v>
      </c>
      <c r="P64" s="9">
        <f t="shared" si="21"/>
        <v>7.0161748759128909E-2</v>
      </c>
      <c r="Q64" s="2">
        <v>0</v>
      </c>
      <c r="R64" s="2">
        <f t="shared" si="6"/>
        <v>0</v>
      </c>
      <c r="S64" s="6"/>
      <c r="T64" s="6"/>
      <c r="U64" s="6"/>
      <c r="V64" s="3"/>
      <c r="W64" s="3"/>
      <c r="X64" s="3"/>
      <c r="Y64" s="3"/>
      <c r="Z64" s="6"/>
      <c r="AA64" s="3"/>
      <c r="AB64" s="3"/>
      <c r="AC64" s="3"/>
      <c r="AD64" s="3"/>
      <c r="AE64" s="3"/>
    </row>
    <row r="65" spans="4:31" x14ac:dyDescent="0.25">
      <c r="D65" s="7">
        <v>42486.664560578705</v>
      </c>
      <c r="E65" s="8">
        <f t="shared" si="18"/>
        <v>117.66456057870528</v>
      </c>
      <c r="F65" s="4">
        <f t="shared" si="8"/>
        <v>2.9444999992847443E-2</v>
      </c>
      <c r="G65">
        <v>20</v>
      </c>
      <c r="H65" s="3">
        <f t="shared" si="9"/>
        <v>1732</v>
      </c>
      <c r="I65">
        <v>1204.1099999999999</v>
      </c>
      <c r="J65" s="4">
        <f t="shared" si="2"/>
        <v>8.3020494635999995</v>
      </c>
      <c r="K65">
        <v>24.56</v>
      </c>
      <c r="L65" s="6">
        <f t="shared" si="10"/>
        <v>8.1868914586262259E-4</v>
      </c>
      <c r="M65" s="6">
        <f t="shared" si="19"/>
        <v>7.0980437904991533E-2</v>
      </c>
      <c r="N65" s="6">
        <f t="shared" si="0"/>
        <v>70.980437904991533</v>
      </c>
      <c r="O65" s="6">
        <f t="shared" si="20"/>
        <v>27.804012432042533</v>
      </c>
      <c r="P65" s="9">
        <f t="shared" si="21"/>
        <v>7.0980437904991533E-2</v>
      </c>
      <c r="Q65" s="2">
        <v>0</v>
      </c>
      <c r="R65" s="2">
        <f t="shared" si="6"/>
        <v>0</v>
      </c>
      <c r="S65" s="6"/>
      <c r="T65" s="6"/>
      <c r="U65" s="6"/>
      <c r="V65" s="3"/>
      <c r="W65" s="3"/>
      <c r="X65" s="3"/>
      <c r="Y65" s="3"/>
      <c r="Z65" s="6"/>
      <c r="AA65" s="3"/>
      <c r="AB65" s="3"/>
      <c r="AC65" s="3"/>
      <c r="AD65" s="3"/>
      <c r="AE65" s="3"/>
    </row>
    <row r="66" spans="4:31" x14ac:dyDescent="0.25">
      <c r="D66" s="7">
        <v>42486.666319837961</v>
      </c>
      <c r="E66" s="8">
        <f t="shared" si="18"/>
        <v>117.66631983796105</v>
      </c>
      <c r="F66" s="4">
        <f t="shared" si="8"/>
        <v>4.2222222138661891E-2</v>
      </c>
      <c r="G66" s="2">
        <v>20</v>
      </c>
      <c r="H66" s="3">
        <f t="shared" si="9"/>
        <v>1752</v>
      </c>
      <c r="I66">
        <v>1193.8399999999999</v>
      </c>
      <c r="J66" s="4">
        <f t="shared" si="2"/>
        <v>8.2312402783999996</v>
      </c>
      <c r="K66">
        <v>24.59</v>
      </c>
      <c r="L66" s="6">
        <f t="shared" si="10"/>
        <v>8.1860665552079459E-4</v>
      </c>
      <c r="M66" s="6">
        <f t="shared" si="19"/>
        <v>7.1799044560512323E-2</v>
      </c>
      <c r="N66" s="6">
        <f t="shared" ref="N66:N104" si="22">M66*1000</f>
        <v>71.799044560512328</v>
      </c>
      <c r="O66" s="6">
        <f t="shared" si="20"/>
        <v>19.388052405967894</v>
      </c>
      <c r="P66" s="9">
        <f t="shared" si="21"/>
        <v>7.1799044560512323E-2</v>
      </c>
      <c r="Q66" s="2">
        <v>0</v>
      </c>
      <c r="R66" s="2">
        <f t="shared" si="6"/>
        <v>0</v>
      </c>
      <c r="S66" s="6"/>
      <c r="T66" s="6"/>
      <c r="U66" s="6"/>
      <c r="V66" s="3"/>
      <c r="W66" s="3"/>
      <c r="X66" s="3"/>
      <c r="Y66" s="3"/>
      <c r="Z66" s="6"/>
      <c r="AA66" s="3"/>
      <c r="AB66" s="3"/>
      <c r="AC66" s="3"/>
      <c r="AD66" s="3"/>
      <c r="AE66" s="3"/>
    </row>
    <row r="67" spans="4:31" x14ac:dyDescent="0.25">
      <c r="D67" s="7">
        <v>42486.667593009261</v>
      </c>
      <c r="E67" s="8">
        <f t="shared" si="18"/>
        <v>117.6675930092606</v>
      </c>
      <c r="F67" s="4">
        <f t="shared" si="8"/>
        <v>3.0556111189071089E-2</v>
      </c>
      <c r="G67" s="2">
        <v>21</v>
      </c>
      <c r="H67" s="3">
        <f t="shared" si="9"/>
        <v>1773</v>
      </c>
      <c r="I67" s="2">
        <v>1184.0899999999999</v>
      </c>
      <c r="J67" s="4">
        <f t="shared" si="2"/>
        <v>8.1640163683999987</v>
      </c>
      <c r="K67" s="2">
        <v>24.59</v>
      </c>
      <c r="L67" s="6">
        <f t="shared" si="10"/>
        <v>8.5953698829683428E-4</v>
      </c>
      <c r="M67" s="6">
        <f t="shared" si="19"/>
        <v>7.2658581548809165E-2</v>
      </c>
      <c r="N67" s="6">
        <f t="shared" si="22"/>
        <v>72.658581548809167</v>
      </c>
      <c r="O67" s="6">
        <f t="shared" si="20"/>
        <v>28.129789912672599</v>
      </c>
      <c r="P67" s="9">
        <f t="shared" si="21"/>
        <v>7.2658581548809165E-2</v>
      </c>
      <c r="Q67" s="2">
        <v>0</v>
      </c>
      <c r="R67" s="2">
        <f t="shared" ref="R67:R130" si="23">Q67*1000</f>
        <v>0</v>
      </c>
      <c r="S67" s="6"/>
      <c r="T67" s="6"/>
      <c r="U67" s="6"/>
      <c r="V67" s="3"/>
      <c r="W67" s="3"/>
      <c r="X67" s="3"/>
      <c r="Y67" s="3"/>
      <c r="Z67" s="6"/>
      <c r="AA67" s="3"/>
      <c r="AB67" s="3"/>
      <c r="AC67" s="3"/>
      <c r="AD67" s="3"/>
      <c r="AE67" s="3"/>
    </row>
    <row r="68" spans="4:31" x14ac:dyDescent="0.25">
      <c r="D68" s="7">
        <v>42486.669167094908</v>
      </c>
      <c r="E68" s="8">
        <f t="shared" si="18"/>
        <v>117.66916709490761</v>
      </c>
      <c r="F68" s="4">
        <f t="shared" ref="F68:F85" si="24">(E68-E67)*24</f>
        <v>3.7778055528178811E-2</v>
      </c>
      <c r="G68">
        <v>19</v>
      </c>
      <c r="H68" s="3">
        <f t="shared" ref="H68:H131" si="25">H67+G68</f>
        <v>1792</v>
      </c>
      <c r="I68">
        <v>1180.1199999999999</v>
      </c>
      <c r="J68" s="4">
        <f t="shared" si="2"/>
        <v>8.1366441711999986</v>
      </c>
      <c r="K68">
        <v>24.54</v>
      </c>
      <c r="L68" s="6">
        <f t="shared" si="10"/>
        <v>7.7780694122752965E-4</v>
      </c>
      <c r="M68" s="6">
        <f t="shared" si="19"/>
        <v>7.3436388490036697E-2</v>
      </c>
      <c r="N68" s="6">
        <f t="shared" si="22"/>
        <v>73.436388490036691</v>
      </c>
      <c r="O68" s="6">
        <f t="shared" si="20"/>
        <v>20.58885589406157</v>
      </c>
      <c r="P68" s="9">
        <f t="shared" si="21"/>
        <v>7.3436388490036697E-2</v>
      </c>
      <c r="Q68" s="2">
        <v>0</v>
      </c>
      <c r="R68" s="2">
        <f t="shared" si="23"/>
        <v>0</v>
      </c>
      <c r="S68" s="6"/>
      <c r="T68" s="6"/>
      <c r="U68" s="6"/>
      <c r="V68" s="3"/>
      <c r="W68" s="3"/>
      <c r="X68" s="3"/>
      <c r="Y68" s="3"/>
      <c r="Z68" s="6"/>
      <c r="AA68" s="3"/>
      <c r="AB68" s="3"/>
      <c r="AC68" s="3"/>
      <c r="AD68" s="3"/>
      <c r="AE68" s="3"/>
    </row>
    <row r="69" spans="4:31" x14ac:dyDescent="0.25">
      <c r="D69" s="7">
        <v>42486.670509710646</v>
      </c>
      <c r="E69" s="8">
        <f t="shared" si="18"/>
        <v>117.670509710646</v>
      </c>
      <c r="F69" s="4">
        <f t="shared" si="24"/>
        <v>3.2222777721472085E-2</v>
      </c>
      <c r="G69">
        <v>20</v>
      </c>
      <c r="H69" s="3">
        <f t="shared" si="25"/>
        <v>1812</v>
      </c>
      <c r="I69">
        <v>1172.8499999999999</v>
      </c>
      <c r="J69" s="4">
        <f t="shared" si="2"/>
        <v>8.0865192659999998</v>
      </c>
      <c r="K69">
        <v>24.52</v>
      </c>
      <c r="L69" s="6">
        <f t="shared" si="10"/>
        <v>8.1879915884960311E-4</v>
      </c>
      <c r="M69" s="6">
        <f t="shared" si="19"/>
        <v>7.4255187648886306E-2</v>
      </c>
      <c r="N69" s="6">
        <f t="shared" si="22"/>
        <v>74.255187648886306</v>
      </c>
      <c r="O69" s="6">
        <f t="shared" si="20"/>
        <v>25.410570309212826</v>
      </c>
      <c r="P69" s="9">
        <f t="shared" si="21"/>
        <v>7.4255187648886306E-2</v>
      </c>
      <c r="Q69" s="2">
        <v>0</v>
      </c>
      <c r="R69" s="2">
        <f t="shared" si="23"/>
        <v>0</v>
      </c>
      <c r="S69" s="6"/>
      <c r="T69" s="6"/>
      <c r="U69" s="6"/>
      <c r="V69" s="3"/>
      <c r="W69" s="3"/>
      <c r="X69" s="3"/>
      <c r="Y69" s="3"/>
      <c r="Z69" s="6"/>
      <c r="AA69" s="3"/>
      <c r="AB69" s="3"/>
      <c r="AC69" s="3"/>
      <c r="AD69" s="3"/>
      <c r="AE69" s="3"/>
    </row>
    <row r="70" spans="4:31" x14ac:dyDescent="0.25">
      <c r="D70" s="7">
        <v>42486.671991203701</v>
      </c>
      <c r="E70" s="8">
        <f t="shared" si="18"/>
        <v>117.6719912037006</v>
      </c>
      <c r="F70" s="4">
        <f t="shared" si="24"/>
        <v>3.5555833310354501E-2</v>
      </c>
      <c r="G70">
        <v>18</v>
      </c>
      <c r="H70" s="3">
        <f t="shared" si="25"/>
        <v>1830</v>
      </c>
      <c r="I70">
        <v>1166.83</v>
      </c>
      <c r="J70" s="4">
        <f t="shared" si="2"/>
        <v>8.0450128107999994</v>
      </c>
      <c r="K70">
        <v>24.47</v>
      </c>
      <c r="L70" s="6">
        <f t="shared" si="10"/>
        <v>7.370430450012943E-4</v>
      </c>
      <c r="M70" s="6">
        <f t="shared" si="19"/>
        <v>7.4992230693887607E-2</v>
      </c>
      <c r="N70" s="6">
        <f t="shared" si="22"/>
        <v>74.992230693887606</v>
      </c>
      <c r="O70" s="6">
        <f t="shared" si="20"/>
        <v>20.729173707388657</v>
      </c>
      <c r="P70" s="9">
        <f t="shared" si="21"/>
        <v>7.4992230693887607E-2</v>
      </c>
      <c r="Q70" s="2">
        <v>0</v>
      </c>
      <c r="R70" s="2">
        <f t="shared" si="23"/>
        <v>0</v>
      </c>
      <c r="S70" s="6"/>
      <c r="T70" s="6"/>
      <c r="U70" s="6"/>
      <c r="V70" s="3"/>
      <c r="W70" s="3"/>
      <c r="X70" s="3"/>
      <c r="Y70" s="3"/>
      <c r="Z70" s="6"/>
      <c r="AA70" s="3"/>
      <c r="AB70" s="3"/>
      <c r="AC70" s="3"/>
      <c r="AD70" s="3"/>
      <c r="AE70" s="3"/>
    </row>
    <row r="71" spans="4:31" x14ac:dyDescent="0.25">
      <c r="D71" s="7">
        <v>42486.673542141201</v>
      </c>
      <c r="E71" s="8">
        <f t="shared" si="18"/>
        <v>117.67354214120132</v>
      </c>
      <c r="F71" s="4">
        <f t="shared" si="24"/>
        <v>3.7222500017378479E-2</v>
      </c>
      <c r="G71">
        <v>21</v>
      </c>
      <c r="H71" s="3">
        <f t="shared" si="25"/>
        <v>1851</v>
      </c>
      <c r="I71">
        <v>1160.5999999999999</v>
      </c>
      <c r="J71" s="4">
        <f t="shared" si="2"/>
        <v>8.0020584559999985</v>
      </c>
      <c r="K71">
        <v>24.48</v>
      </c>
      <c r="L71" s="6">
        <f t="shared" si="10"/>
        <v>8.5985466147733575E-4</v>
      </c>
      <c r="M71" s="6">
        <f t="shared" si="19"/>
        <v>7.5852085355364945E-2</v>
      </c>
      <c r="N71" s="6">
        <f t="shared" si="22"/>
        <v>75.852085355364949</v>
      </c>
      <c r="O71" s="6">
        <f t="shared" si="20"/>
        <v>23.100400593079076</v>
      </c>
      <c r="P71" s="9">
        <f t="shared" si="21"/>
        <v>7.5852085355364945E-2</v>
      </c>
      <c r="Q71" s="2">
        <v>0</v>
      </c>
      <c r="R71" s="2">
        <f t="shared" si="23"/>
        <v>0</v>
      </c>
      <c r="S71" s="6"/>
      <c r="T71" s="6"/>
      <c r="U71" s="6"/>
      <c r="V71" s="3"/>
      <c r="W71" s="3"/>
      <c r="X71" s="3"/>
      <c r="Y71" s="3"/>
      <c r="Z71" s="6"/>
      <c r="AA71" s="3"/>
      <c r="AB71" s="3"/>
      <c r="AC71" s="3"/>
      <c r="AD71" s="3"/>
      <c r="AE71" s="3"/>
    </row>
    <row r="72" spans="4:31" x14ac:dyDescent="0.25">
      <c r="D72" s="7">
        <v>42486.725718634261</v>
      </c>
      <c r="E72" s="8">
        <f t="shared" ref="E72:E85" si="26">D72-(115*365+29)-365</f>
        <v>117.72571863426128</v>
      </c>
      <c r="F72" s="4">
        <f t="shared" si="24"/>
        <v>1.2522358334390447</v>
      </c>
      <c r="G72">
        <v>18</v>
      </c>
      <c r="H72" s="3">
        <f t="shared" si="25"/>
        <v>1869</v>
      </c>
      <c r="I72">
        <v>1153.94</v>
      </c>
      <c r="J72" s="4">
        <f t="shared" si="2"/>
        <v>7.9561393544000003</v>
      </c>
      <c r="K72">
        <v>24.49</v>
      </c>
      <c r="L72" s="6">
        <f t="shared" si="10"/>
        <v>7.3699351919528694E-4</v>
      </c>
      <c r="M72" s="6">
        <f t="shared" ref="M72:M85" si="27">M71+L72</f>
        <v>7.6589078874560235E-2</v>
      </c>
      <c r="N72" s="6">
        <f t="shared" si="22"/>
        <v>76.589078874560229</v>
      </c>
      <c r="O72" s="6">
        <f t="shared" ref="O72:O85" si="28">L72/F72*1000</f>
        <v>0.58854210965299103</v>
      </c>
      <c r="P72" s="9">
        <f t="shared" ref="P72:P85" si="29">M72</f>
        <v>7.6589078874560235E-2</v>
      </c>
      <c r="Q72" s="2">
        <v>0</v>
      </c>
      <c r="R72" s="2">
        <f t="shared" si="23"/>
        <v>0</v>
      </c>
      <c r="S72" s="6"/>
      <c r="T72" s="6"/>
      <c r="U72" s="6"/>
      <c r="V72" s="3"/>
      <c r="W72" s="3"/>
      <c r="X72" s="3"/>
      <c r="Y72" s="3"/>
      <c r="Z72" s="6"/>
      <c r="AA72" s="3"/>
      <c r="AB72" s="3"/>
      <c r="AC72" s="3"/>
      <c r="AD72" s="3"/>
      <c r="AE72" s="3"/>
    </row>
    <row r="73" spans="4:31" x14ac:dyDescent="0.25">
      <c r="D73" s="7">
        <v>42486.727894594907</v>
      </c>
      <c r="E73" s="8">
        <f t="shared" si="26"/>
        <v>117.72789459490741</v>
      </c>
      <c r="F73" s="4">
        <f t="shared" si="24"/>
        <v>5.2223055507056415E-2</v>
      </c>
      <c r="G73">
        <v>19</v>
      </c>
      <c r="H73" s="3">
        <f t="shared" si="25"/>
        <v>1888</v>
      </c>
      <c r="I73">
        <v>1140.45</v>
      </c>
      <c r="J73" s="4">
        <f t="shared" si="2"/>
        <v>7.8631290419999997</v>
      </c>
      <c r="K73">
        <v>24.25</v>
      </c>
      <c r="L73" s="6">
        <f t="shared" si="10"/>
        <v>7.7856539453269443E-4</v>
      </c>
      <c r="M73" s="6">
        <f t="shared" si="27"/>
        <v>7.7367644269092928E-2</v>
      </c>
      <c r="N73" s="6">
        <f t="shared" si="22"/>
        <v>77.367644269092921</v>
      </c>
      <c r="O73" s="6">
        <f t="shared" si="28"/>
        <v>14.908461157112765</v>
      </c>
      <c r="P73" s="9">
        <f t="shared" si="29"/>
        <v>7.7367644269092928E-2</v>
      </c>
      <c r="Q73" s="2">
        <v>0</v>
      </c>
      <c r="R73" s="2">
        <f t="shared" si="23"/>
        <v>0</v>
      </c>
      <c r="S73" s="6"/>
      <c r="T73" s="6"/>
      <c r="U73" s="6"/>
      <c r="V73" s="3"/>
      <c r="W73" s="3"/>
      <c r="X73" s="3"/>
      <c r="Y73" s="3"/>
      <c r="Z73" s="6"/>
      <c r="AA73" s="3"/>
      <c r="AB73" s="3"/>
      <c r="AC73" s="3"/>
      <c r="AD73" s="3"/>
      <c r="AE73" s="3"/>
    </row>
    <row r="74" spans="4:31" x14ac:dyDescent="0.25">
      <c r="D74" s="7">
        <v>42486.729283472225</v>
      </c>
      <c r="E74" s="8">
        <f t="shared" si="26"/>
        <v>117.72928347222478</v>
      </c>
      <c r="F74" s="4">
        <f t="shared" si="24"/>
        <v>3.3333055616822094E-2</v>
      </c>
      <c r="G74">
        <v>20</v>
      </c>
      <c r="H74" s="3">
        <f t="shared" si="25"/>
        <v>1908</v>
      </c>
      <c r="I74">
        <v>1132.28</v>
      </c>
      <c r="J74" s="4">
        <f t="shared" si="2"/>
        <v>7.8067988527999992</v>
      </c>
      <c r="K74">
        <v>24.67</v>
      </c>
      <c r="L74" s="6">
        <f t="shared" si="10"/>
        <v>8.1838676252354219E-4</v>
      </c>
      <c r="M74" s="6">
        <f t="shared" si="27"/>
        <v>7.8186031031616476E-2</v>
      </c>
      <c r="N74" s="6">
        <f t="shared" si="22"/>
        <v>78.18603103161648</v>
      </c>
      <c r="O74" s="6">
        <f t="shared" si="28"/>
        <v>24.551807428975376</v>
      </c>
      <c r="P74" s="9">
        <f t="shared" si="29"/>
        <v>7.8186031031616476E-2</v>
      </c>
      <c r="Q74" s="2">
        <v>0</v>
      </c>
      <c r="R74" s="2">
        <f t="shared" si="23"/>
        <v>0</v>
      </c>
      <c r="S74" s="6"/>
      <c r="T74" s="6"/>
      <c r="U74" s="6"/>
      <c r="V74" s="3"/>
      <c r="W74" s="3"/>
      <c r="X74" s="3"/>
      <c r="Y74" s="3"/>
      <c r="Z74" s="6"/>
      <c r="AA74" s="3"/>
      <c r="AB74" s="3"/>
      <c r="AC74" s="3"/>
      <c r="AD74" s="3"/>
      <c r="AE74" s="3"/>
    </row>
    <row r="75" spans="4:31" x14ac:dyDescent="0.25">
      <c r="D75" s="7">
        <v>42486.730626076387</v>
      </c>
      <c r="E75" s="8">
        <f t="shared" si="26"/>
        <v>117.73062607638713</v>
      </c>
      <c r="F75" s="4">
        <f t="shared" si="24"/>
        <v>3.2222499896306545E-2</v>
      </c>
      <c r="G75" s="2">
        <v>19</v>
      </c>
      <c r="H75" s="3">
        <f t="shared" si="25"/>
        <v>1927</v>
      </c>
      <c r="I75">
        <v>1126.6500000000001</v>
      </c>
      <c r="J75" s="4">
        <f t="shared" si="2"/>
        <v>7.7679813540000007</v>
      </c>
      <c r="K75">
        <v>24.65</v>
      </c>
      <c r="L75" s="6">
        <f t="shared" si="10"/>
        <v>7.7751963846213338E-4</v>
      </c>
      <c r="M75" s="6">
        <f t="shared" si="27"/>
        <v>7.8963550670078611E-2</v>
      </c>
      <c r="N75" s="6">
        <f t="shared" si="22"/>
        <v>78.963550670078618</v>
      </c>
      <c r="O75" s="6">
        <f t="shared" si="28"/>
        <v>24.129711877235675</v>
      </c>
      <c r="P75" s="9">
        <f t="shared" si="29"/>
        <v>7.8963550670078611E-2</v>
      </c>
      <c r="Q75" s="2">
        <v>0</v>
      </c>
      <c r="R75" s="2">
        <f t="shared" si="23"/>
        <v>0</v>
      </c>
      <c r="S75" s="6"/>
      <c r="T75" s="6"/>
      <c r="U75" s="6"/>
      <c r="V75" s="3"/>
      <c r="W75" s="3"/>
      <c r="X75" s="3"/>
      <c r="Y75" s="3"/>
      <c r="Z75" s="6"/>
      <c r="AA75" s="3"/>
      <c r="AB75" s="3"/>
      <c r="AC75" s="3"/>
      <c r="AD75" s="3"/>
      <c r="AE75" s="3"/>
    </row>
    <row r="76" spans="4:31" x14ac:dyDescent="0.25">
      <c r="D76" s="7">
        <v>42486.731783506948</v>
      </c>
      <c r="E76" s="8">
        <f t="shared" si="26"/>
        <v>117.73178350694798</v>
      </c>
      <c r="F76" s="4">
        <f t="shared" si="24"/>
        <v>2.7778333460446447E-2</v>
      </c>
      <c r="G76" s="2">
        <v>18</v>
      </c>
      <c r="H76" s="3">
        <f t="shared" si="25"/>
        <v>1945</v>
      </c>
      <c r="I76">
        <v>1120.3800000000001</v>
      </c>
      <c r="J76" s="4">
        <f t="shared" si="2"/>
        <v>7.7247512088000008</v>
      </c>
      <c r="K76">
        <v>24.63</v>
      </c>
      <c r="L76" s="6">
        <f t="shared" si="10"/>
        <v>7.3664702482801139E-4</v>
      </c>
      <c r="M76" s="6">
        <f t="shared" si="27"/>
        <v>7.9700197694906619E-2</v>
      </c>
      <c r="N76" s="6">
        <f t="shared" si="22"/>
        <v>79.70019769490662</v>
      </c>
      <c r="O76" s="6">
        <f t="shared" si="28"/>
        <v>26.518762397208697</v>
      </c>
      <c r="P76" s="9">
        <f t="shared" si="29"/>
        <v>7.9700197694906619E-2</v>
      </c>
      <c r="Q76" s="2">
        <v>0</v>
      </c>
      <c r="R76" s="2">
        <f t="shared" si="23"/>
        <v>0</v>
      </c>
      <c r="S76" s="6"/>
      <c r="T76" s="6"/>
      <c r="U76" s="6"/>
      <c r="V76" s="3"/>
      <c r="W76" s="3"/>
      <c r="X76" s="3"/>
      <c r="Y76" s="3"/>
      <c r="Z76" s="6"/>
      <c r="AA76" s="3"/>
      <c r="AB76" s="3"/>
      <c r="AC76" s="3"/>
      <c r="AD76" s="3"/>
      <c r="AE76" s="3"/>
    </row>
    <row r="77" spans="4:31" x14ac:dyDescent="0.25">
      <c r="D77" s="7">
        <v>42486.733311307871</v>
      </c>
      <c r="E77" s="8">
        <f t="shared" si="26"/>
        <v>117.73331130787119</v>
      </c>
      <c r="F77" s="4">
        <f t="shared" si="24"/>
        <v>3.6667222157120705E-2</v>
      </c>
      <c r="G77">
        <v>20</v>
      </c>
      <c r="H77" s="3">
        <f t="shared" si="25"/>
        <v>1965</v>
      </c>
      <c r="I77">
        <v>1114.51</v>
      </c>
      <c r="J77" s="4">
        <f t="shared" si="2"/>
        <v>7.6842789676000001</v>
      </c>
      <c r="K77">
        <v>24.72</v>
      </c>
      <c r="L77" s="6">
        <f t="shared" si="10"/>
        <v>8.1824938938047248E-4</v>
      </c>
      <c r="M77" s="6">
        <f t="shared" si="27"/>
        <v>8.0518447084287098E-2</v>
      </c>
      <c r="N77" s="6">
        <f t="shared" si="22"/>
        <v>80.518447084287104</v>
      </c>
      <c r="O77" s="6">
        <f t="shared" si="28"/>
        <v>22.315554362810385</v>
      </c>
      <c r="P77" s="9">
        <f t="shared" si="29"/>
        <v>8.0518447084287098E-2</v>
      </c>
      <c r="Q77" s="2">
        <v>0</v>
      </c>
      <c r="R77" s="2">
        <f t="shared" si="23"/>
        <v>0</v>
      </c>
      <c r="S77" s="6"/>
      <c r="T77" s="6"/>
      <c r="U77" s="6"/>
      <c r="V77" s="3"/>
      <c r="W77" s="3"/>
      <c r="X77" s="3"/>
      <c r="Y77" s="3"/>
      <c r="Z77" s="6"/>
      <c r="AA77" s="3"/>
      <c r="AB77" s="3"/>
      <c r="AC77" s="3"/>
      <c r="AD77" s="3"/>
      <c r="AE77" s="3"/>
    </row>
    <row r="78" spans="4:31" x14ac:dyDescent="0.25">
      <c r="D78" s="7">
        <v>42486.735001168985</v>
      </c>
      <c r="E78" s="8">
        <f t="shared" si="26"/>
        <v>117.73500116898504</v>
      </c>
      <c r="F78" s="4">
        <f t="shared" si="24"/>
        <v>4.0556666732300073E-2</v>
      </c>
      <c r="G78">
        <v>18</v>
      </c>
      <c r="H78" s="3">
        <f t="shared" si="25"/>
        <v>1983</v>
      </c>
      <c r="I78">
        <v>1108.26</v>
      </c>
      <c r="J78" s="4">
        <f t="shared" si="2"/>
        <v>7.6411867176000001</v>
      </c>
      <c r="K78">
        <v>24.86</v>
      </c>
      <c r="L78" s="6">
        <f t="shared" si="10"/>
        <v>7.3607849083347947E-4</v>
      </c>
      <c r="M78" s="6">
        <f t="shared" si="27"/>
        <v>8.1254525575120584E-2</v>
      </c>
      <c r="N78" s="6">
        <f t="shared" si="22"/>
        <v>81.254525575120581</v>
      </c>
      <c r="O78" s="6">
        <f t="shared" si="28"/>
        <v>18.149383323143102</v>
      </c>
      <c r="P78" s="9">
        <f t="shared" si="29"/>
        <v>8.1254525575120584E-2</v>
      </c>
      <c r="Q78" s="2">
        <v>0</v>
      </c>
      <c r="R78" s="2">
        <f t="shared" si="23"/>
        <v>0</v>
      </c>
      <c r="S78" s="6"/>
      <c r="T78" s="6"/>
      <c r="U78" s="6"/>
      <c r="V78" s="3"/>
      <c r="W78" s="3"/>
      <c r="X78" s="3"/>
      <c r="Y78" s="3"/>
      <c r="Z78" s="6"/>
      <c r="AA78" s="3"/>
      <c r="AB78" s="3"/>
      <c r="AC78" s="3"/>
      <c r="AD78" s="3"/>
      <c r="AE78" s="3"/>
    </row>
    <row r="79" spans="4:31" x14ac:dyDescent="0.25">
      <c r="D79" s="7">
        <v>42486.736575219904</v>
      </c>
      <c r="E79" s="8">
        <f t="shared" si="26"/>
        <v>117.7365752199039</v>
      </c>
      <c r="F79" s="4">
        <f t="shared" si="24"/>
        <v>3.7777222052682191E-2</v>
      </c>
      <c r="G79" s="2">
        <v>18</v>
      </c>
      <c r="H79" s="3">
        <f t="shared" si="25"/>
        <v>2001</v>
      </c>
      <c r="I79">
        <v>1099.52</v>
      </c>
      <c r="J79" s="4">
        <f t="shared" si="2"/>
        <v>7.5809265151999998</v>
      </c>
      <c r="K79">
        <v>24.73</v>
      </c>
      <c r="L79" s="6">
        <f t="shared" si="10"/>
        <v>7.3639972825730233E-4</v>
      </c>
      <c r="M79" s="6">
        <f t="shared" si="27"/>
        <v>8.1990925303377885E-2</v>
      </c>
      <c r="N79" s="6">
        <f t="shared" si="22"/>
        <v>81.990925303377878</v>
      </c>
      <c r="O79" s="6">
        <f t="shared" si="28"/>
        <v>19.493220735774504</v>
      </c>
      <c r="P79" s="9">
        <f t="shared" si="29"/>
        <v>8.1990925303377885E-2</v>
      </c>
      <c r="Q79" s="2">
        <v>0</v>
      </c>
      <c r="R79" s="2">
        <f t="shared" si="23"/>
        <v>0</v>
      </c>
      <c r="S79" s="6"/>
      <c r="T79" s="6"/>
      <c r="U79" s="6"/>
      <c r="V79" s="3"/>
      <c r="W79" s="3"/>
      <c r="X79" s="3"/>
      <c r="Y79" s="3"/>
      <c r="Z79" s="6"/>
      <c r="AA79" s="3"/>
      <c r="AB79" s="3"/>
      <c r="AC79" s="3"/>
      <c r="AD79" s="3"/>
      <c r="AE79" s="3"/>
    </row>
    <row r="80" spans="4:31" x14ac:dyDescent="0.25">
      <c r="D80" s="7">
        <v>42486.737825243057</v>
      </c>
      <c r="E80" s="8">
        <f t="shared" si="26"/>
        <v>117.73782524305716</v>
      </c>
      <c r="F80" s="4">
        <f t="shared" si="24"/>
        <v>3.0000555678270757E-2</v>
      </c>
      <c r="G80">
        <v>19</v>
      </c>
      <c r="H80" s="3">
        <f t="shared" si="25"/>
        <v>2020</v>
      </c>
      <c r="I80">
        <v>1092.5</v>
      </c>
      <c r="J80" s="4">
        <f t="shared" si="2"/>
        <v>7.5325252999999996</v>
      </c>
      <c r="K80">
        <v>24.77</v>
      </c>
      <c r="L80" s="6">
        <f t="shared" si="10"/>
        <v>7.7720645923074416E-4</v>
      </c>
      <c r="M80" s="6">
        <f t="shared" si="27"/>
        <v>8.2768131762608624E-2</v>
      </c>
      <c r="N80" s="6">
        <f t="shared" si="22"/>
        <v>82.768131762608618</v>
      </c>
      <c r="O80" s="6">
        <f t="shared" si="28"/>
        <v>25.906402120200415</v>
      </c>
      <c r="P80" s="9">
        <f t="shared" si="29"/>
        <v>8.2768131762608624E-2</v>
      </c>
      <c r="Q80" s="2">
        <v>0</v>
      </c>
      <c r="R80" s="2">
        <f t="shared" si="23"/>
        <v>0</v>
      </c>
      <c r="S80" s="6"/>
      <c r="T80" s="6"/>
      <c r="U80" s="6"/>
      <c r="V80" s="3"/>
      <c r="W80" s="3"/>
      <c r="X80" s="3"/>
      <c r="Y80" s="3"/>
      <c r="Z80" s="6"/>
      <c r="AA80" s="3"/>
      <c r="AB80" s="3"/>
      <c r="AC80" s="3"/>
      <c r="AD80" s="3"/>
      <c r="AE80" s="3"/>
    </row>
    <row r="81" spans="4:31" x14ac:dyDescent="0.25">
      <c r="D81" s="7">
        <v>42486.739214131943</v>
      </c>
      <c r="E81" s="8">
        <f t="shared" si="26"/>
        <v>117.7392141319433</v>
      </c>
      <c r="F81" s="4">
        <f t="shared" si="24"/>
        <v>3.3333333267364651E-2</v>
      </c>
      <c r="G81">
        <v>18</v>
      </c>
      <c r="H81" s="3">
        <f t="shared" si="25"/>
        <v>2038</v>
      </c>
      <c r="I81">
        <v>1087.03</v>
      </c>
      <c r="J81" s="4">
        <f t="shared" si="2"/>
        <v>7.4948109627999999</v>
      </c>
      <c r="K81">
        <v>24.76</v>
      </c>
      <c r="L81" s="6">
        <f t="shared" si="10"/>
        <v>7.363255716601833E-4</v>
      </c>
      <c r="M81" s="6">
        <f t="shared" si="27"/>
        <v>8.3504457334268811E-2</v>
      </c>
      <c r="N81" s="6">
        <f t="shared" si="22"/>
        <v>83.504457334268807</v>
      </c>
      <c r="O81" s="6">
        <f t="shared" si="28"/>
        <v>22.089767193522484</v>
      </c>
      <c r="P81" s="9">
        <f t="shared" si="29"/>
        <v>8.3504457334268811E-2</v>
      </c>
      <c r="Q81" s="2">
        <v>0</v>
      </c>
      <c r="R81" s="2">
        <f t="shared" si="23"/>
        <v>0</v>
      </c>
      <c r="S81" s="6"/>
      <c r="T81" s="6"/>
      <c r="U81" s="6"/>
      <c r="V81" s="3"/>
      <c r="W81" s="3"/>
      <c r="X81" s="3"/>
      <c r="Y81" s="3"/>
      <c r="Z81" s="6"/>
      <c r="AA81" s="3"/>
      <c r="AB81" s="3"/>
      <c r="AC81" s="3"/>
      <c r="AD81" s="3"/>
      <c r="AE81" s="3"/>
    </row>
    <row r="82" spans="4:31" x14ac:dyDescent="0.25">
      <c r="D82" s="7">
        <v>42486.740394699074</v>
      </c>
      <c r="E82" s="8">
        <f t="shared" si="26"/>
        <v>117.74039469907439</v>
      </c>
      <c r="F82" s="4">
        <f t="shared" si="24"/>
        <v>2.8333611146081239E-2</v>
      </c>
      <c r="G82">
        <v>18</v>
      </c>
      <c r="H82" s="3">
        <f t="shared" si="25"/>
        <v>2056</v>
      </c>
      <c r="I82">
        <v>1081.43</v>
      </c>
      <c r="J82" s="4">
        <f t="shared" si="2"/>
        <v>7.4562003068000005</v>
      </c>
      <c r="K82">
        <v>24.75</v>
      </c>
      <c r="L82" s="6">
        <f t="shared" si="10"/>
        <v>7.3635028886634847E-4</v>
      </c>
      <c r="M82" s="6">
        <f t="shared" si="27"/>
        <v>8.4240807623135155E-2</v>
      </c>
      <c r="N82" s="6">
        <f t="shared" si="22"/>
        <v>84.240807623135154</v>
      </c>
      <c r="O82" s="6">
        <f t="shared" si="28"/>
        <v>25.988578902629271</v>
      </c>
      <c r="P82" s="9">
        <f t="shared" si="29"/>
        <v>8.4240807623135155E-2</v>
      </c>
      <c r="Q82" s="2">
        <v>0</v>
      </c>
      <c r="R82" s="2">
        <f t="shared" si="23"/>
        <v>0</v>
      </c>
      <c r="S82" s="6"/>
      <c r="T82" s="6"/>
      <c r="U82" s="6"/>
      <c r="V82" s="3"/>
      <c r="W82" s="3"/>
      <c r="X82" s="3"/>
      <c r="Y82" s="3"/>
      <c r="Z82" s="6"/>
      <c r="AA82" s="3"/>
      <c r="AB82" s="3"/>
      <c r="AC82" s="3"/>
      <c r="AD82" s="3"/>
      <c r="AE82" s="3"/>
    </row>
    <row r="83" spans="4:31" x14ac:dyDescent="0.25">
      <c r="D83" s="7">
        <v>42486.741853043983</v>
      </c>
      <c r="E83" s="8">
        <f t="shared" si="26"/>
        <v>117.7418530439827</v>
      </c>
      <c r="F83" s="4">
        <f t="shared" si="24"/>
        <v>3.5000277799554169E-2</v>
      </c>
      <c r="G83">
        <v>19</v>
      </c>
      <c r="H83" s="3">
        <f t="shared" si="25"/>
        <v>2075</v>
      </c>
      <c r="I83">
        <v>1074.79</v>
      </c>
      <c r="J83" s="4">
        <f t="shared" si="2"/>
        <v>7.4104191003999995</v>
      </c>
      <c r="K83">
        <v>24.57</v>
      </c>
      <c r="L83" s="6">
        <f t="shared" si="10"/>
        <v>7.7772856487311334E-4</v>
      </c>
      <c r="M83" s="6">
        <f t="shared" si="27"/>
        <v>8.5018536188008267E-2</v>
      </c>
      <c r="N83" s="6">
        <f t="shared" si="22"/>
        <v>85.01853618800827</v>
      </c>
      <c r="O83" s="6">
        <f t="shared" si="28"/>
        <v>22.220639771122617</v>
      </c>
      <c r="P83" s="9">
        <f t="shared" si="29"/>
        <v>8.5018536188008267E-2</v>
      </c>
      <c r="Q83" s="2">
        <v>0</v>
      </c>
      <c r="R83" s="2">
        <f t="shared" si="23"/>
        <v>0</v>
      </c>
      <c r="S83" s="6"/>
      <c r="T83" s="6"/>
      <c r="U83" s="6"/>
      <c r="V83" s="3"/>
      <c r="W83" s="3"/>
      <c r="X83" s="3"/>
      <c r="Y83" s="3"/>
      <c r="Z83" s="6"/>
      <c r="AA83" s="3"/>
      <c r="AB83" s="3"/>
      <c r="AC83" s="3"/>
      <c r="AD83" s="3"/>
      <c r="AE83" s="3"/>
    </row>
    <row r="84" spans="4:31" x14ac:dyDescent="0.25">
      <c r="D84" s="7">
        <v>42486.743149374997</v>
      </c>
      <c r="E84" s="8">
        <f t="shared" si="26"/>
        <v>117.7431493749973</v>
      </c>
      <c r="F84" s="4">
        <f t="shared" si="24"/>
        <v>3.1111944350413978E-2</v>
      </c>
      <c r="G84">
        <v>17</v>
      </c>
      <c r="H84" s="3">
        <f t="shared" si="25"/>
        <v>2092</v>
      </c>
      <c r="I84">
        <v>1063.82</v>
      </c>
      <c r="J84" s="4">
        <f t="shared" si="2"/>
        <v>7.3347835831999992</v>
      </c>
      <c r="K84">
        <v>24.64</v>
      </c>
      <c r="L84" s="6">
        <f t="shared" si="10"/>
        <v>6.9569882726937498E-4</v>
      </c>
      <c r="M84" s="6">
        <f t="shared" si="27"/>
        <v>8.571423501527764E-2</v>
      </c>
      <c r="N84" s="6">
        <f t="shared" si="22"/>
        <v>85.714235015277637</v>
      </c>
      <c r="O84" s="6">
        <f t="shared" si="28"/>
        <v>22.36114912760565</v>
      </c>
      <c r="P84" s="9">
        <f t="shared" si="29"/>
        <v>8.571423501527764E-2</v>
      </c>
      <c r="Q84" s="2">
        <v>0</v>
      </c>
      <c r="R84" s="2">
        <f t="shared" si="23"/>
        <v>0</v>
      </c>
      <c r="S84" s="6"/>
      <c r="T84" s="6"/>
      <c r="U84" s="6"/>
      <c r="V84" s="3"/>
      <c r="W84" s="3"/>
      <c r="X84" s="3"/>
      <c r="Y84" s="3"/>
      <c r="Z84" s="6"/>
      <c r="AA84" s="3"/>
      <c r="AB84" s="3"/>
      <c r="AC84" s="3"/>
      <c r="AD84" s="3"/>
      <c r="AE84" s="3"/>
    </row>
    <row r="85" spans="4:31" x14ac:dyDescent="0.25">
      <c r="D85" s="7">
        <v>42486.744214189814</v>
      </c>
      <c r="E85" s="8">
        <f t="shared" si="26"/>
        <v>117.74421418981365</v>
      </c>
      <c r="F85" s="4">
        <f t="shared" si="24"/>
        <v>2.5555555592291057E-2</v>
      </c>
      <c r="G85">
        <v>18</v>
      </c>
      <c r="H85" s="3">
        <f t="shared" si="25"/>
        <v>2110</v>
      </c>
      <c r="I85">
        <v>1058.6600000000001</v>
      </c>
      <c r="J85" s="4">
        <f t="shared" si="2"/>
        <v>7.2992066216000007</v>
      </c>
      <c r="K85">
        <v>24.68</v>
      </c>
      <c r="L85" s="6">
        <f t="shared" si="10"/>
        <v>7.3652335578445831E-4</v>
      </c>
      <c r="M85" s="6">
        <f t="shared" si="27"/>
        <v>8.64507583710621E-2</v>
      </c>
      <c r="N85" s="6">
        <f t="shared" si="22"/>
        <v>86.450758371062093</v>
      </c>
      <c r="O85" s="6">
        <f t="shared" si="28"/>
        <v>28.820479097963094</v>
      </c>
      <c r="P85" s="9">
        <f t="shared" si="29"/>
        <v>8.64507583710621E-2</v>
      </c>
      <c r="Q85" s="2">
        <v>0</v>
      </c>
      <c r="R85" s="2">
        <f t="shared" si="23"/>
        <v>0</v>
      </c>
      <c r="S85" s="6"/>
      <c r="T85" s="6"/>
      <c r="U85" s="6"/>
      <c r="V85" s="3"/>
      <c r="W85" s="3"/>
      <c r="X85" s="3"/>
      <c r="Y85" s="3"/>
      <c r="Z85" s="6"/>
      <c r="AA85" s="3"/>
      <c r="AB85" s="3"/>
      <c r="AC85" s="3"/>
      <c r="AD85" s="3"/>
      <c r="AE85" s="3"/>
    </row>
    <row r="86" spans="4:31" x14ac:dyDescent="0.25">
      <c r="D86" s="7">
        <v>42487.421999143517</v>
      </c>
      <c r="E86" s="8">
        <f t="shared" ref="E86:E110" si="30">D86-(115*365+29)-365</f>
        <v>118.42199914351659</v>
      </c>
      <c r="F86" s="4">
        <f t="shared" ref="F86:F110" si="31">(E86-E85)*24</f>
        <v>16.266838888870552</v>
      </c>
      <c r="G86">
        <v>16</v>
      </c>
      <c r="H86" s="3">
        <f t="shared" si="25"/>
        <v>2126</v>
      </c>
      <c r="I86">
        <v>1031.74</v>
      </c>
      <c r="J86" s="4">
        <f t="shared" si="2"/>
        <v>7.1135996823999994</v>
      </c>
      <c r="K86">
        <v>23.8</v>
      </c>
      <c r="L86" s="6">
        <f t="shared" si="10"/>
        <v>6.5662756858666127E-4</v>
      </c>
      <c r="M86" s="6">
        <f t="shared" ref="M86:M110" si="32">M85+L86</f>
        <v>8.7107385939648757E-2</v>
      </c>
      <c r="N86" s="6">
        <f t="shared" si="22"/>
        <v>87.107385939648751</v>
      </c>
      <c r="O86" s="6">
        <f t="shared" ref="O86:O110" si="33">L86/F86*1000</f>
        <v>4.0366021516074199E-2</v>
      </c>
      <c r="P86" s="9">
        <f t="shared" ref="P86:P110" si="34">M86</f>
        <v>8.7107385939648757E-2</v>
      </c>
      <c r="Q86" s="2">
        <v>0</v>
      </c>
      <c r="R86" s="2">
        <f t="shared" si="23"/>
        <v>0</v>
      </c>
      <c r="S86" s="6"/>
      <c r="T86" s="6"/>
      <c r="U86" s="6"/>
      <c r="V86" s="3"/>
      <c r="W86" s="3"/>
      <c r="X86" s="3"/>
      <c r="Y86" s="3"/>
      <c r="Z86" s="6"/>
      <c r="AA86" s="3"/>
      <c r="AB86" s="3"/>
      <c r="AC86" s="3"/>
      <c r="AD86" s="3"/>
      <c r="AE86" s="3"/>
    </row>
    <row r="87" spans="4:31" x14ac:dyDescent="0.25">
      <c r="D87" s="7">
        <v>42487.424151932872</v>
      </c>
      <c r="E87" s="8">
        <f t="shared" si="30"/>
        <v>118.42415193287161</v>
      </c>
      <c r="F87" s="4">
        <f t="shared" si="31"/>
        <v>5.1666944520547986E-2</v>
      </c>
      <c r="G87">
        <v>17</v>
      </c>
      <c r="H87" s="3">
        <f t="shared" si="25"/>
        <v>2143</v>
      </c>
      <c r="I87">
        <v>1019.22</v>
      </c>
      <c r="J87" s="4">
        <f t="shared" si="2"/>
        <v>7.0272772871999996</v>
      </c>
      <c r="K87">
        <v>23.74</v>
      </c>
      <c r="L87" s="6">
        <f t="shared" si="10"/>
        <v>6.9780778662988693E-4</v>
      </c>
      <c r="M87" s="6">
        <f t="shared" si="32"/>
        <v>8.7805193726278638E-2</v>
      </c>
      <c r="N87" s="6">
        <f t="shared" si="22"/>
        <v>87.805193726278631</v>
      </c>
      <c r="O87" s="6">
        <f t="shared" si="33"/>
        <v>13.505884528402259</v>
      </c>
      <c r="P87" s="9">
        <f t="shared" si="34"/>
        <v>8.7805193726278638E-2</v>
      </c>
      <c r="Q87" s="2">
        <v>0</v>
      </c>
      <c r="R87" s="2">
        <f t="shared" si="23"/>
        <v>0</v>
      </c>
      <c r="S87" s="6"/>
      <c r="T87" s="6"/>
      <c r="U87" s="6"/>
      <c r="V87" s="3"/>
      <c r="W87" s="3"/>
      <c r="X87" s="3"/>
      <c r="Y87" s="3"/>
      <c r="Z87" s="6"/>
      <c r="AA87" s="3"/>
      <c r="AB87" s="3"/>
      <c r="AC87" s="3"/>
      <c r="AD87" s="3"/>
      <c r="AE87" s="3"/>
    </row>
    <row r="88" spans="4:31" x14ac:dyDescent="0.25">
      <c r="D88" s="7">
        <v>42487.425702881941</v>
      </c>
      <c r="E88" s="8">
        <f t="shared" si="30"/>
        <v>118.42570288194111</v>
      </c>
      <c r="F88" s="4">
        <f t="shared" si="31"/>
        <v>3.7222777667921036E-2</v>
      </c>
      <c r="G88">
        <v>16</v>
      </c>
      <c r="H88" s="3">
        <f t="shared" si="25"/>
        <v>2159</v>
      </c>
      <c r="I88">
        <v>1012.28</v>
      </c>
      <c r="J88" s="4">
        <f t="shared" si="2"/>
        <v>6.9794276527999992</v>
      </c>
      <c r="K88">
        <v>23.71</v>
      </c>
      <c r="L88" s="6">
        <f t="shared" si="10"/>
        <v>6.5682664047634948E-4</v>
      </c>
      <c r="M88" s="6">
        <f t="shared" si="32"/>
        <v>8.846202036675499E-2</v>
      </c>
      <c r="N88" s="6">
        <f t="shared" si="22"/>
        <v>88.462020366754984</v>
      </c>
      <c r="O88" s="6">
        <f t="shared" si="33"/>
        <v>17.645825530167492</v>
      </c>
      <c r="P88" s="9">
        <f t="shared" si="34"/>
        <v>8.846202036675499E-2</v>
      </c>
      <c r="Q88" s="2">
        <v>0</v>
      </c>
      <c r="R88" s="2">
        <f t="shared" si="23"/>
        <v>0</v>
      </c>
      <c r="S88" s="6"/>
      <c r="T88" s="6"/>
      <c r="U88" s="6"/>
      <c r="V88" s="3"/>
      <c r="W88" s="3"/>
      <c r="X88" s="3"/>
      <c r="Y88" s="3"/>
      <c r="Z88" s="6"/>
      <c r="AA88" s="3"/>
      <c r="AB88" s="3"/>
      <c r="AC88" s="3"/>
      <c r="AD88" s="3"/>
      <c r="AE88" s="3"/>
    </row>
    <row r="89" spans="4:31" x14ac:dyDescent="0.25">
      <c r="D89" s="7">
        <v>42487.426883449072</v>
      </c>
      <c r="E89" s="8">
        <f t="shared" si="30"/>
        <v>118.42688344907219</v>
      </c>
      <c r="F89" s="4">
        <f t="shared" si="31"/>
        <v>2.8333611146081239E-2</v>
      </c>
      <c r="G89">
        <v>13</v>
      </c>
      <c r="H89" s="3">
        <f t="shared" si="25"/>
        <v>2172</v>
      </c>
      <c r="I89">
        <v>1005.99</v>
      </c>
      <c r="J89" s="4">
        <f t="shared" si="2"/>
        <v>6.9360596124000002</v>
      </c>
      <c r="K89">
        <v>23.68</v>
      </c>
      <c r="L89" s="6">
        <f t="shared" si="10"/>
        <v>5.3372558248692813E-4</v>
      </c>
      <c r="M89" s="6">
        <f t="shared" si="32"/>
        <v>8.8995745949241922E-2</v>
      </c>
      <c r="N89" s="6">
        <f t="shared" si="22"/>
        <v>88.995745949241922</v>
      </c>
      <c r="O89" s="6">
        <f t="shared" si="33"/>
        <v>18.837188797967482</v>
      </c>
      <c r="P89" s="9">
        <f t="shared" si="34"/>
        <v>8.8995745949241922E-2</v>
      </c>
      <c r="Q89" s="2">
        <v>0</v>
      </c>
      <c r="R89" s="2">
        <f t="shared" si="23"/>
        <v>0</v>
      </c>
      <c r="S89" s="6"/>
      <c r="T89" s="6"/>
      <c r="U89" s="6"/>
      <c r="V89" s="3"/>
      <c r="W89" s="3"/>
      <c r="X89" s="3"/>
      <c r="Y89" s="3"/>
      <c r="Z89" s="6"/>
      <c r="AA89" s="3"/>
      <c r="AB89" s="3"/>
      <c r="AC89" s="3"/>
      <c r="AD89" s="3"/>
      <c r="AE89" s="3"/>
    </row>
    <row r="90" spans="4:31" x14ac:dyDescent="0.25">
      <c r="D90" s="7">
        <v>42487.428689016204</v>
      </c>
      <c r="E90" s="8">
        <f t="shared" si="30"/>
        <v>118.42868901620386</v>
      </c>
      <c r="F90" s="4">
        <f t="shared" si="31"/>
        <v>4.3333611160051078E-2</v>
      </c>
      <c r="G90">
        <v>15</v>
      </c>
      <c r="H90" s="3">
        <f t="shared" si="25"/>
        <v>2187</v>
      </c>
      <c r="I90">
        <v>1000.94</v>
      </c>
      <c r="J90" s="4">
        <f t="shared" si="2"/>
        <v>6.9012410744000006</v>
      </c>
      <c r="K90">
        <v>23.89</v>
      </c>
      <c r="L90" s="6">
        <f t="shared" si="10"/>
        <v>6.1540182874720922E-4</v>
      </c>
      <c r="M90" s="6">
        <f t="shared" si="32"/>
        <v>8.9611147777989134E-2</v>
      </c>
      <c r="N90" s="6">
        <f t="shared" si="22"/>
        <v>89.611147777989132</v>
      </c>
      <c r="O90" s="6">
        <f t="shared" si="33"/>
        <v>14.201489612168382</v>
      </c>
      <c r="P90" s="9">
        <f t="shared" si="34"/>
        <v>8.9611147777989134E-2</v>
      </c>
      <c r="Q90" s="2">
        <v>0</v>
      </c>
      <c r="R90" s="2">
        <f t="shared" si="23"/>
        <v>0</v>
      </c>
      <c r="S90" s="6"/>
      <c r="T90" s="6"/>
      <c r="U90" s="6"/>
      <c r="V90" s="3"/>
      <c r="W90" s="3"/>
      <c r="X90" s="3"/>
      <c r="Y90" s="3"/>
      <c r="Z90" s="6"/>
      <c r="AA90" s="3"/>
      <c r="AB90" s="3"/>
      <c r="AC90" s="3"/>
      <c r="AD90" s="3"/>
      <c r="AE90" s="3"/>
    </row>
    <row r="91" spans="4:31" x14ac:dyDescent="0.25">
      <c r="D91" s="7">
        <v>42487.429846446757</v>
      </c>
      <c r="E91" s="8">
        <f t="shared" si="30"/>
        <v>118.42984644675744</v>
      </c>
      <c r="F91" s="4">
        <f t="shared" si="31"/>
        <v>2.7778333285823464E-2</v>
      </c>
      <c r="G91">
        <v>17</v>
      </c>
      <c r="H91" s="3">
        <f t="shared" si="25"/>
        <v>2204</v>
      </c>
      <c r="I91">
        <v>995.92</v>
      </c>
      <c r="J91" s="4">
        <f t="shared" si="2"/>
        <v>6.8666293791999999</v>
      </c>
      <c r="K91">
        <v>23.49</v>
      </c>
      <c r="L91" s="6">
        <f t="shared" si="10"/>
        <v>6.9839587976182295E-4</v>
      </c>
      <c r="M91" s="6">
        <f t="shared" si="32"/>
        <v>9.0309543657750957E-2</v>
      </c>
      <c r="N91" s="6">
        <f t="shared" si="22"/>
        <v>90.30954365775095</v>
      </c>
      <c r="O91" s="6">
        <f t="shared" si="33"/>
        <v>25.141748879449359</v>
      </c>
      <c r="P91" s="9">
        <f t="shared" si="34"/>
        <v>9.0309543657750957E-2</v>
      </c>
      <c r="Q91" s="2">
        <v>0</v>
      </c>
      <c r="R91" s="2">
        <f t="shared" si="23"/>
        <v>0</v>
      </c>
      <c r="S91" s="6"/>
      <c r="T91" s="6"/>
      <c r="U91" s="6"/>
      <c r="V91" s="3"/>
      <c r="W91" s="3"/>
      <c r="X91" s="3"/>
      <c r="Y91" s="3"/>
      <c r="Z91" s="6"/>
      <c r="AA91" s="3"/>
      <c r="AB91" s="3"/>
      <c r="AC91" s="3"/>
      <c r="AD91" s="3"/>
      <c r="AE91" s="3"/>
    </row>
    <row r="92" spans="4:31" x14ac:dyDescent="0.25">
      <c r="D92" s="7">
        <v>42487.431327939812</v>
      </c>
      <c r="E92" s="8">
        <f t="shared" si="30"/>
        <v>118.43132793981204</v>
      </c>
      <c r="F92" s="4">
        <f t="shared" si="31"/>
        <v>3.5555833310354501E-2</v>
      </c>
      <c r="G92">
        <v>15</v>
      </c>
      <c r="H92" s="3">
        <f t="shared" si="25"/>
        <v>2219</v>
      </c>
      <c r="I92">
        <v>990.23</v>
      </c>
      <c r="J92" s="4">
        <f t="shared" si="2"/>
        <v>6.8273981947999998</v>
      </c>
      <c r="K92">
        <v>23.81</v>
      </c>
      <c r="L92" s="6">
        <f t="shared" si="10"/>
        <v>6.1556761587779844E-4</v>
      </c>
      <c r="M92" s="6">
        <f t="shared" si="32"/>
        <v>9.0925111273628761E-2</v>
      </c>
      <c r="N92" s="6">
        <f t="shared" si="22"/>
        <v>90.925111273628758</v>
      </c>
      <c r="O92" s="6">
        <f t="shared" si="33"/>
        <v>17.312703952252303</v>
      </c>
      <c r="P92" s="9">
        <f t="shared" si="34"/>
        <v>9.0925111273628761E-2</v>
      </c>
      <c r="Q92" s="2">
        <v>0</v>
      </c>
      <c r="R92" s="2">
        <f t="shared" si="23"/>
        <v>0</v>
      </c>
      <c r="S92" s="6"/>
      <c r="T92" s="6"/>
      <c r="U92" s="6"/>
      <c r="V92" s="3"/>
      <c r="W92" s="3"/>
      <c r="X92" s="3"/>
      <c r="Y92" s="3"/>
      <c r="Z92" s="6"/>
      <c r="AA92" s="3"/>
      <c r="AB92" s="3"/>
      <c r="AC92" s="3"/>
      <c r="AD92" s="3"/>
      <c r="AE92" s="3"/>
    </row>
    <row r="93" spans="4:31" x14ac:dyDescent="0.25">
      <c r="D93" s="7">
        <v>42487.432439062497</v>
      </c>
      <c r="E93" s="8">
        <f t="shared" si="30"/>
        <v>118.432439062497</v>
      </c>
      <c r="F93" s="4">
        <f t="shared" si="31"/>
        <v>2.6666944439057261E-2</v>
      </c>
      <c r="G93">
        <v>14</v>
      </c>
      <c r="H93" s="3">
        <f t="shared" si="25"/>
        <v>2233</v>
      </c>
      <c r="I93">
        <v>985.89</v>
      </c>
      <c r="J93" s="4">
        <f t="shared" si="2"/>
        <v>6.7974749363999996</v>
      </c>
      <c r="K93">
        <v>23.34</v>
      </c>
      <c r="L93" s="6">
        <f t="shared" si="10"/>
        <v>5.7544052727017086E-4</v>
      </c>
      <c r="M93" s="6">
        <f t="shared" si="32"/>
        <v>9.150055180089893E-2</v>
      </c>
      <c r="N93" s="6">
        <f t="shared" si="22"/>
        <v>91.500551800898933</v>
      </c>
      <c r="O93" s="6">
        <f t="shared" si="33"/>
        <v>21.578794997876184</v>
      </c>
      <c r="P93" s="9">
        <f t="shared" si="34"/>
        <v>9.150055180089893E-2</v>
      </c>
      <c r="Q93" s="2">
        <v>0</v>
      </c>
      <c r="R93" s="2">
        <f t="shared" si="23"/>
        <v>0</v>
      </c>
      <c r="S93" s="6"/>
      <c r="T93" s="6"/>
      <c r="U93" s="6"/>
      <c r="V93" s="3"/>
      <c r="W93" s="3"/>
      <c r="X93" s="3"/>
      <c r="Y93" s="3"/>
      <c r="Z93" s="6"/>
      <c r="AA93" s="3"/>
      <c r="AB93" s="3"/>
      <c r="AC93" s="3"/>
      <c r="AD93" s="3"/>
      <c r="AE93" s="3"/>
    </row>
    <row r="94" spans="4:31" x14ac:dyDescent="0.25">
      <c r="D94" s="7">
        <v>42487.434360381943</v>
      </c>
      <c r="E94" s="8">
        <f t="shared" si="30"/>
        <v>118.43436038194341</v>
      </c>
      <c r="F94" s="4">
        <f t="shared" si="31"/>
        <v>4.6111666713841259E-2</v>
      </c>
      <c r="G94">
        <v>14</v>
      </c>
      <c r="H94" s="3">
        <f t="shared" si="25"/>
        <v>2247</v>
      </c>
      <c r="I94">
        <v>977.33</v>
      </c>
      <c r="J94" s="4">
        <f t="shared" si="2"/>
        <v>6.7384557907999998</v>
      </c>
      <c r="K94">
        <v>23.78</v>
      </c>
      <c r="L94" s="6">
        <f t="shared" si="10"/>
        <v>5.7458782181097549E-4</v>
      </c>
      <c r="M94" s="6">
        <f t="shared" si="32"/>
        <v>9.2075139622709912E-2</v>
      </c>
      <c r="N94" s="6">
        <f t="shared" si="22"/>
        <v>92.075139622709912</v>
      </c>
      <c r="O94" s="6">
        <f t="shared" si="33"/>
        <v>12.460790571217901</v>
      </c>
      <c r="P94" s="9">
        <f t="shared" si="34"/>
        <v>9.2075139622709912E-2</v>
      </c>
      <c r="Q94" s="2">
        <v>0</v>
      </c>
      <c r="R94" s="2">
        <f t="shared" si="23"/>
        <v>0</v>
      </c>
      <c r="S94" s="6"/>
      <c r="T94" s="6"/>
      <c r="U94" s="6"/>
      <c r="V94" s="3"/>
      <c r="W94" s="3"/>
      <c r="X94" s="3"/>
      <c r="Y94" s="3"/>
      <c r="Z94" s="6"/>
      <c r="AA94" s="3"/>
      <c r="AB94" s="3"/>
      <c r="AC94" s="3"/>
      <c r="AD94" s="3"/>
      <c r="AE94" s="3"/>
    </row>
    <row r="95" spans="4:31" x14ac:dyDescent="0.25">
      <c r="D95" s="7">
        <v>42487.435679849536</v>
      </c>
      <c r="E95" s="8">
        <f t="shared" si="30"/>
        <v>118.43567984953552</v>
      </c>
      <c r="F95" s="4">
        <f t="shared" si="31"/>
        <v>3.1667222210671753E-2</v>
      </c>
      <c r="G95">
        <v>17</v>
      </c>
      <c r="H95" s="3">
        <f t="shared" si="25"/>
        <v>2264</v>
      </c>
      <c r="I95">
        <v>969.66</v>
      </c>
      <c r="J95" s="4">
        <f t="shared" si="2"/>
        <v>6.6855729815999991</v>
      </c>
      <c r="K95">
        <v>23.83</v>
      </c>
      <c r="L95" s="6">
        <f t="shared" si="10"/>
        <v>6.9759631548436658E-4</v>
      </c>
      <c r="M95" s="6">
        <f t="shared" si="32"/>
        <v>9.2772735938194281E-2</v>
      </c>
      <c r="N95" s="6">
        <f t="shared" si="22"/>
        <v>92.772735938194288</v>
      </c>
      <c r="O95" s="6">
        <f t="shared" si="33"/>
        <v>22.028970865947276</v>
      </c>
      <c r="P95" s="9">
        <f t="shared" si="34"/>
        <v>9.2772735938194281E-2</v>
      </c>
      <c r="Q95" s="2">
        <v>0</v>
      </c>
      <c r="R95" s="2">
        <f t="shared" si="23"/>
        <v>0</v>
      </c>
      <c r="S95" s="6"/>
      <c r="T95" s="6"/>
      <c r="U95" s="6"/>
      <c r="V95" s="3"/>
      <c r="W95" s="3"/>
      <c r="X95" s="3"/>
      <c r="Y95" s="3"/>
      <c r="Z95" s="6"/>
      <c r="AA95" s="3"/>
      <c r="AB95" s="3"/>
      <c r="AC95" s="3"/>
      <c r="AD95" s="3"/>
      <c r="AE95" s="3"/>
    </row>
    <row r="96" spans="4:31" x14ac:dyDescent="0.25">
      <c r="D96" s="7">
        <v>42487.437207650466</v>
      </c>
      <c r="E96" s="8">
        <f t="shared" si="30"/>
        <v>118.43720765046601</v>
      </c>
      <c r="F96" s="4">
        <f t="shared" si="31"/>
        <v>3.6667222331743687E-2</v>
      </c>
      <c r="G96">
        <v>13</v>
      </c>
      <c r="H96" s="3">
        <f t="shared" si="25"/>
        <v>2277</v>
      </c>
      <c r="I96">
        <v>964.94</v>
      </c>
      <c r="J96" s="4">
        <f t="shared" si="2"/>
        <v>6.6530297144000006</v>
      </c>
      <c r="K96">
        <v>23.88</v>
      </c>
      <c r="L96" s="6">
        <f t="shared" si="10"/>
        <v>5.333662076207618E-4</v>
      </c>
      <c r="M96" s="6">
        <f t="shared" si="32"/>
        <v>9.3306102145815042E-2</v>
      </c>
      <c r="N96" s="6">
        <f t="shared" si="22"/>
        <v>93.306102145815046</v>
      </c>
      <c r="O96" s="6">
        <f t="shared" si="33"/>
        <v>14.546130677561958</v>
      </c>
      <c r="P96" s="9">
        <f t="shared" si="34"/>
        <v>9.3306102145815042E-2</v>
      </c>
      <c r="Q96" s="2">
        <v>0</v>
      </c>
      <c r="R96" s="2">
        <f t="shared" si="23"/>
        <v>0</v>
      </c>
      <c r="S96" s="6"/>
      <c r="T96" s="6"/>
      <c r="U96" s="6"/>
      <c r="V96" s="3"/>
      <c r="W96" s="3"/>
      <c r="X96" s="3"/>
      <c r="Y96" s="3"/>
      <c r="Z96" s="6"/>
      <c r="AA96" s="3"/>
      <c r="AB96" s="3"/>
      <c r="AC96" s="3"/>
      <c r="AD96" s="3"/>
      <c r="AE96" s="3"/>
    </row>
    <row r="97" spans="4:31" x14ac:dyDescent="0.25">
      <c r="D97" s="7">
        <v>42487.438411354167</v>
      </c>
      <c r="E97" s="8">
        <f t="shared" si="30"/>
        <v>118.43841135416733</v>
      </c>
      <c r="F97" s="4">
        <f t="shared" si="31"/>
        <v>2.8888888831716031E-2</v>
      </c>
      <c r="G97">
        <v>15</v>
      </c>
      <c r="H97" s="3">
        <f t="shared" si="25"/>
        <v>2292</v>
      </c>
      <c r="I97">
        <v>959.21</v>
      </c>
      <c r="J97" s="4">
        <f t="shared" si="2"/>
        <v>6.6135227396000005</v>
      </c>
      <c r="K97">
        <v>23.57</v>
      </c>
      <c r="L97" s="6">
        <f t="shared" si="10"/>
        <v>6.1606551365284113E-4</v>
      </c>
      <c r="M97" s="6">
        <f t="shared" si="32"/>
        <v>9.3922167659467884E-2</v>
      </c>
      <c r="N97" s="6">
        <f t="shared" si="22"/>
        <v>93.922167659467888</v>
      </c>
      <c r="O97" s="6">
        <f t="shared" si="33"/>
        <v>21.325344745571726</v>
      </c>
      <c r="P97" s="9">
        <f t="shared" si="34"/>
        <v>9.3922167659467884E-2</v>
      </c>
      <c r="Q97" s="2">
        <v>0</v>
      </c>
      <c r="R97" s="2">
        <f t="shared" si="23"/>
        <v>0</v>
      </c>
      <c r="S97" s="6"/>
      <c r="T97" s="6"/>
      <c r="U97" s="6"/>
      <c r="V97" s="3"/>
      <c r="W97" s="3"/>
      <c r="X97" s="3"/>
      <c r="Y97" s="3"/>
      <c r="Z97" s="6"/>
      <c r="AA97" s="3"/>
      <c r="AB97" s="3"/>
      <c r="AC97" s="3"/>
      <c r="AD97" s="3"/>
      <c r="AE97" s="3"/>
    </row>
    <row r="98" spans="4:31" x14ac:dyDescent="0.25">
      <c r="D98" s="7">
        <v>42487.439615069445</v>
      </c>
      <c r="E98" s="8">
        <f t="shared" si="30"/>
        <v>118.4396150694447</v>
      </c>
      <c r="F98" s="4">
        <f t="shared" si="31"/>
        <v>2.8889166656881571E-2</v>
      </c>
      <c r="G98">
        <v>15</v>
      </c>
      <c r="H98" s="3">
        <f t="shared" si="25"/>
        <v>2307</v>
      </c>
      <c r="I98">
        <v>953.95</v>
      </c>
      <c r="J98" s="4">
        <f t="shared" si="2"/>
        <v>6.5772563020000003</v>
      </c>
      <c r="K98">
        <v>23.79</v>
      </c>
      <c r="L98" s="6">
        <f t="shared" si="10"/>
        <v>6.1560907661841119E-4</v>
      </c>
      <c r="M98" s="6">
        <f t="shared" si="32"/>
        <v>9.4537776736086293E-2</v>
      </c>
      <c r="N98" s="6">
        <f t="shared" si="22"/>
        <v>94.537776736086286</v>
      </c>
      <c r="O98" s="6">
        <f t="shared" si="33"/>
        <v>21.3093400695852</v>
      </c>
      <c r="P98" s="9">
        <f t="shared" si="34"/>
        <v>9.4537776736086293E-2</v>
      </c>
      <c r="Q98" s="2">
        <v>0</v>
      </c>
      <c r="R98" s="2">
        <f t="shared" si="23"/>
        <v>0</v>
      </c>
      <c r="S98" s="6"/>
      <c r="T98" s="6"/>
      <c r="U98" s="6"/>
      <c r="V98" s="3"/>
      <c r="W98" s="3"/>
      <c r="X98" s="3"/>
      <c r="Y98" s="3"/>
      <c r="Z98" s="6"/>
      <c r="AA98" s="3"/>
      <c r="AB98" s="3"/>
      <c r="AC98" s="3"/>
      <c r="AD98" s="3"/>
      <c r="AE98" s="3"/>
    </row>
    <row r="99" spans="4:31" x14ac:dyDescent="0.25">
      <c r="D99" s="7">
        <v>42487.441258622683</v>
      </c>
      <c r="E99" s="8">
        <f t="shared" si="30"/>
        <v>118.44125862268265</v>
      </c>
      <c r="F99" s="4">
        <f t="shared" si="31"/>
        <v>3.9445277710910887E-2</v>
      </c>
      <c r="G99">
        <v>15</v>
      </c>
      <c r="H99" s="3">
        <f t="shared" si="25"/>
        <v>2322</v>
      </c>
      <c r="I99">
        <v>950.14</v>
      </c>
      <c r="J99" s="4">
        <f t="shared" si="2"/>
        <v>6.5509872664</v>
      </c>
      <c r="K99">
        <v>23.58</v>
      </c>
      <c r="L99" s="6">
        <f t="shared" si="10"/>
        <v>6.1604475183187079E-4</v>
      </c>
      <c r="M99" s="6">
        <f t="shared" si="32"/>
        <v>9.5153821487918164E-2</v>
      </c>
      <c r="N99" s="6">
        <f t="shared" si="22"/>
        <v>95.153821487918165</v>
      </c>
      <c r="O99" s="6">
        <f t="shared" si="33"/>
        <v>15.617706036874162</v>
      </c>
      <c r="P99" s="9">
        <f t="shared" si="34"/>
        <v>9.5153821487918164E-2</v>
      </c>
      <c r="Q99" s="2">
        <v>0</v>
      </c>
      <c r="R99" s="2">
        <f t="shared" si="23"/>
        <v>0</v>
      </c>
      <c r="S99" s="6"/>
      <c r="T99" s="6"/>
      <c r="U99" s="6"/>
      <c r="V99" s="3"/>
      <c r="W99" s="3"/>
      <c r="X99" s="3"/>
      <c r="Y99" s="3"/>
      <c r="Z99" s="6"/>
      <c r="AA99" s="3"/>
      <c r="AB99" s="3"/>
      <c r="AC99" s="3"/>
      <c r="AD99" s="3"/>
      <c r="AE99" s="3"/>
    </row>
    <row r="100" spans="4:31" x14ac:dyDescent="0.25">
      <c r="D100" s="7">
        <v>42487.442763252315</v>
      </c>
      <c r="E100" s="8">
        <f t="shared" si="30"/>
        <v>118.44276325231476</v>
      </c>
      <c r="F100" s="4">
        <f t="shared" si="31"/>
        <v>3.6111111170612276E-2</v>
      </c>
      <c r="G100">
        <v>15</v>
      </c>
      <c r="H100" s="3">
        <f t="shared" si="25"/>
        <v>2337</v>
      </c>
      <c r="I100">
        <v>945.05</v>
      </c>
      <c r="J100" s="4">
        <f t="shared" si="2"/>
        <v>6.5158929379999995</v>
      </c>
      <c r="K100">
        <v>23.88</v>
      </c>
      <c r="L100" s="6">
        <f t="shared" si="10"/>
        <v>6.1542254725472517E-4</v>
      </c>
      <c r="M100" s="6">
        <f t="shared" si="32"/>
        <v>9.5769244035172896E-2</v>
      </c>
      <c r="N100" s="6">
        <f t="shared" si="22"/>
        <v>95.769244035172889</v>
      </c>
      <c r="O100" s="6">
        <f t="shared" si="33"/>
        <v>17.042470511280325</v>
      </c>
      <c r="P100" s="9">
        <f t="shared" si="34"/>
        <v>9.5769244035172896E-2</v>
      </c>
      <c r="Q100" s="2">
        <v>0</v>
      </c>
      <c r="R100" s="2">
        <f t="shared" si="23"/>
        <v>0</v>
      </c>
      <c r="S100" s="6"/>
      <c r="T100" s="6"/>
      <c r="U100" s="6"/>
      <c r="V100" s="3"/>
      <c r="W100" s="3"/>
      <c r="X100" s="3"/>
      <c r="Y100" s="3"/>
      <c r="Z100" s="6"/>
      <c r="AA100" s="3"/>
      <c r="AB100" s="3"/>
      <c r="AC100" s="3"/>
      <c r="AD100" s="3"/>
      <c r="AE100" s="3"/>
    </row>
    <row r="101" spans="4:31" x14ac:dyDescent="0.25">
      <c r="D101" s="7">
        <v>42487.445784108793</v>
      </c>
      <c r="E101" s="8">
        <f t="shared" si="30"/>
        <v>118.4457841087933</v>
      </c>
      <c r="F101" s="4">
        <f t="shared" si="31"/>
        <v>7.2500555485021323E-2</v>
      </c>
      <c r="G101">
        <v>14</v>
      </c>
      <c r="H101" s="3">
        <f t="shared" si="25"/>
        <v>2351</v>
      </c>
      <c r="I101">
        <v>935.7</v>
      </c>
      <c r="J101" s="4">
        <f t="shared" si="2"/>
        <v>6.4514269320000004</v>
      </c>
      <c r="K101">
        <v>23.59</v>
      </c>
      <c r="L101" s="6">
        <f t="shared" si="10"/>
        <v>5.7495572531621273E-4</v>
      </c>
      <c r="M101" s="6">
        <f t="shared" si="32"/>
        <v>9.6344199760489108E-2</v>
      </c>
      <c r="N101" s="6">
        <f t="shared" si="22"/>
        <v>96.344199760489104</v>
      </c>
      <c r="O101" s="6">
        <f t="shared" si="33"/>
        <v>7.9303630361149313</v>
      </c>
      <c r="P101" s="9">
        <f t="shared" si="34"/>
        <v>9.6344199760489108E-2</v>
      </c>
      <c r="Q101" s="2">
        <v>0</v>
      </c>
      <c r="R101" s="2">
        <f t="shared" si="23"/>
        <v>0</v>
      </c>
      <c r="S101" s="6"/>
      <c r="T101" s="6"/>
      <c r="U101" s="6"/>
      <c r="V101" s="3"/>
      <c r="W101" s="3"/>
      <c r="X101" s="3"/>
      <c r="Y101" s="3"/>
      <c r="Z101" s="6"/>
      <c r="AA101" s="3"/>
      <c r="AB101" s="3"/>
      <c r="AC101" s="3"/>
      <c r="AD101" s="3"/>
      <c r="AE101" s="3"/>
    </row>
    <row r="102" spans="4:31" x14ac:dyDescent="0.25">
      <c r="D102" s="7">
        <v>42487.44830729167</v>
      </c>
      <c r="E102" s="8">
        <f t="shared" si="30"/>
        <v>118.44830729167006</v>
      </c>
      <c r="F102" s="4">
        <f t="shared" si="31"/>
        <v>6.0556389042176306E-2</v>
      </c>
      <c r="G102" s="2">
        <v>15</v>
      </c>
      <c r="H102" s="3">
        <f t="shared" si="25"/>
        <v>2366</v>
      </c>
      <c r="I102">
        <v>926.74</v>
      </c>
      <c r="J102" s="4">
        <f t="shared" si="2"/>
        <v>6.3896498823999996</v>
      </c>
      <c r="K102">
        <v>24.02</v>
      </c>
      <c r="L102" s="6">
        <f t="shared" si="10"/>
        <v>6.1513261503876916E-4</v>
      </c>
      <c r="M102" s="6">
        <f t="shared" si="32"/>
        <v>9.6959332375527882E-2</v>
      </c>
      <c r="N102" s="6">
        <f t="shared" si="22"/>
        <v>96.959332375527879</v>
      </c>
      <c r="O102" s="6">
        <f t="shared" si="33"/>
        <v>10.158013460980008</v>
      </c>
      <c r="P102" s="9">
        <f t="shared" si="34"/>
        <v>9.6959332375527882E-2</v>
      </c>
      <c r="Q102" s="2">
        <v>0</v>
      </c>
      <c r="R102" s="2">
        <f t="shared" si="23"/>
        <v>0</v>
      </c>
      <c r="S102" s="6"/>
      <c r="T102" s="6"/>
      <c r="U102" s="6"/>
      <c r="V102" s="3"/>
      <c r="W102" s="3"/>
      <c r="X102" s="3"/>
      <c r="Y102" s="3"/>
      <c r="Z102" s="6"/>
      <c r="AA102" s="3"/>
      <c r="AB102" s="3"/>
      <c r="AC102" s="3"/>
      <c r="AD102" s="3"/>
      <c r="AE102" s="3"/>
    </row>
    <row r="103" spans="4:31" x14ac:dyDescent="0.25">
      <c r="D103" s="7">
        <v>42487.449372118055</v>
      </c>
      <c r="E103" s="8">
        <f t="shared" si="30"/>
        <v>118.44937211805518</v>
      </c>
      <c r="F103" s="4">
        <f t="shared" si="31"/>
        <v>2.5555833242833614E-2</v>
      </c>
      <c r="G103" s="2">
        <v>13</v>
      </c>
      <c r="H103" s="3">
        <f t="shared" si="25"/>
        <v>2379</v>
      </c>
      <c r="I103">
        <v>921.02</v>
      </c>
      <c r="J103" s="4">
        <f t="shared" si="2"/>
        <v>6.3502118551999995</v>
      </c>
      <c r="K103">
        <v>23.49</v>
      </c>
      <c r="L103" s="6">
        <f t="shared" si="10"/>
        <v>5.3406743746492328E-4</v>
      </c>
      <c r="M103" s="6">
        <f t="shared" si="32"/>
        <v>9.7493399812992806E-2</v>
      </c>
      <c r="N103" s="6">
        <f t="shared" si="22"/>
        <v>97.493399812992806</v>
      </c>
      <c r="O103" s="6">
        <f t="shared" si="33"/>
        <v>20.898063952373256</v>
      </c>
      <c r="P103" s="9">
        <f t="shared" si="34"/>
        <v>9.7493399812992806E-2</v>
      </c>
      <c r="Q103" s="2">
        <v>0</v>
      </c>
      <c r="R103" s="2">
        <f t="shared" si="23"/>
        <v>0</v>
      </c>
      <c r="S103" s="6"/>
      <c r="T103" s="6"/>
      <c r="U103" s="6"/>
      <c r="V103" s="3"/>
      <c r="W103" s="3"/>
      <c r="X103" s="3"/>
      <c r="Y103" s="3"/>
      <c r="Z103" s="6"/>
      <c r="AA103" s="3"/>
      <c r="AB103" s="3"/>
      <c r="AC103" s="3"/>
      <c r="AD103" s="3"/>
      <c r="AE103" s="3"/>
    </row>
    <row r="104" spans="4:31" x14ac:dyDescent="0.25">
      <c r="D104" s="7">
        <v>42487.451362881948</v>
      </c>
      <c r="E104" s="8">
        <f t="shared" si="30"/>
        <v>118.45136288194772</v>
      </c>
      <c r="F104" s="4">
        <f t="shared" si="31"/>
        <v>4.7778333420865238E-2</v>
      </c>
      <c r="G104">
        <v>13</v>
      </c>
      <c r="H104" s="3">
        <f t="shared" si="25"/>
        <v>2392</v>
      </c>
      <c r="I104">
        <v>914.14</v>
      </c>
      <c r="J104" s="4">
        <f t="shared" si="2"/>
        <v>6.3027759064</v>
      </c>
      <c r="K104">
        <v>23.72</v>
      </c>
      <c r="L104" s="6">
        <f t="shared" si="10"/>
        <v>5.3365366877621467E-4</v>
      </c>
      <c r="M104" s="6">
        <f t="shared" si="32"/>
        <v>9.8027053481769016E-2</v>
      </c>
      <c r="N104" s="6">
        <f t="shared" si="22"/>
        <v>98.027053481769016</v>
      </c>
      <c r="O104" s="6">
        <f t="shared" si="33"/>
        <v>11.169365496184579</v>
      </c>
      <c r="P104" s="9">
        <f t="shared" si="34"/>
        <v>9.8027053481769016E-2</v>
      </c>
      <c r="Q104" s="2">
        <v>0</v>
      </c>
      <c r="R104" s="2">
        <f t="shared" si="23"/>
        <v>0</v>
      </c>
      <c r="S104" s="6"/>
      <c r="T104" s="6"/>
      <c r="U104" s="6"/>
      <c r="V104" s="3"/>
      <c r="W104" s="3"/>
      <c r="X104" s="3"/>
      <c r="Y104" s="3"/>
      <c r="Z104" s="6"/>
      <c r="AA104" s="3"/>
      <c r="AB104" s="3"/>
      <c r="AC104" s="3"/>
      <c r="AD104" s="3"/>
      <c r="AE104" s="3"/>
    </row>
    <row r="105" spans="4:31" x14ac:dyDescent="0.25">
      <c r="D105" s="7">
        <v>42487.452647615741</v>
      </c>
      <c r="E105" s="8">
        <f t="shared" si="30"/>
        <v>118.45264761574072</v>
      </c>
      <c r="F105" s="4">
        <f t="shared" si="31"/>
        <v>3.0833611031994224E-2</v>
      </c>
      <c r="G105">
        <v>15</v>
      </c>
      <c r="H105" s="3">
        <f t="shared" si="25"/>
        <v>2407</v>
      </c>
      <c r="I105">
        <v>909.17</v>
      </c>
      <c r="J105" s="4">
        <f t="shared" si="2"/>
        <v>6.2685089491999992</v>
      </c>
      <c r="K105">
        <v>23.9</v>
      </c>
      <c r="L105" s="6">
        <f t="shared" si="10"/>
        <v>6.1538111163464415E-4</v>
      </c>
      <c r="M105" s="6">
        <f t="shared" si="32"/>
        <v>9.8642434593403661E-2</v>
      </c>
      <c r="N105" s="6">
        <f>M105*1000</f>
        <v>98.642434593403664</v>
      </c>
      <c r="O105" s="6">
        <f t="shared" si="33"/>
        <v>19.958126571555287</v>
      </c>
      <c r="P105" s="9">
        <f t="shared" si="34"/>
        <v>9.8642434593403661E-2</v>
      </c>
      <c r="Q105" s="2">
        <v>0</v>
      </c>
      <c r="R105" s="2">
        <f t="shared" si="23"/>
        <v>0</v>
      </c>
      <c r="S105" s="6"/>
      <c r="T105" s="6"/>
      <c r="U105" s="6"/>
      <c r="V105" s="3"/>
      <c r="W105" s="3"/>
      <c r="X105" s="3"/>
      <c r="Y105" s="3"/>
      <c r="Z105" s="6"/>
      <c r="AA105" s="3"/>
      <c r="AB105" s="3"/>
      <c r="AC105" s="3"/>
      <c r="AD105" s="3"/>
      <c r="AE105" s="3"/>
    </row>
    <row r="106" spans="4:31" x14ac:dyDescent="0.25">
      <c r="D106" s="7">
        <v>42487.453793483794</v>
      </c>
      <c r="E106" s="8">
        <f t="shared" si="30"/>
        <v>118.45379348379356</v>
      </c>
      <c r="F106" s="4">
        <f t="shared" si="31"/>
        <v>2.7500833268277347E-2</v>
      </c>
      <c r="G106">
        <v>14</v>
      </c>
      <c r="H106" s="3">
        <f t="shared" si="25"/>
        <v>2421</v>
      </c>
      <c r="I106">
        <v>904.75</v>
      </c>
      <c r="J106" s="4">
        <f t="shared" si="2"/>
        <v>6.2380341100000001</v>
      </c>
      <c r="K106">
        <v>23.63</v>
      </c>
      <c r="L106" s="6">
        <f t="shared" si="10"/>
        <v>5.7487823279982794E-4</v>
      </c>
      <c r="M106" s="6">
        <f t="shared" si="32"/>
        <v>9.9217312826203483E-2</v>
      </c>
      <c r="N106" s="6">
        <f t="shared" ref="N106:N130" si="35">M106*1000</f>
        <v>99.217312826203482</v>
      </c>
      <c r="O106" s="6">
        <f t="shared" si="33"/>
        <v>20.904029604912342</v>
      </c>
      <c r="P106" s="9">
        <f t="shared" si="34"/>
        <v>9.9217312826203483E-2</v>
      </c>
      <c r="Q106" s="2">
        <v>0</v>
      </c>
      <c r="R106" s="2">
        <f t="shared" si="23"/>
        <v>0</v>
      </c>
      <c r="S106" s="6"/>
      <c r="T106" s="6"/>
      <c r="U106" s="6"/>
      <c r="V106" s="3"/>
      <c r="W106" s="3"/>
      <c r="X106" s="3"/>
      <c r="Y106" s="3"/>
      <c r="Z106" s="6"/>
      <c r="AA106" s="3"/>
      <c r="AB106" s="3"/>
      <c r="AC106" s="3"/>
      <c r="AD106" s="3"/>
      <c r="AE106" s="3"/>
    </row>
    <row r="107" spans="4:31" x14ac:dyDescent="0.25">
      <c r="D107" s="7">
        <v>42487.456200891203</v>
      </c>
      <c r="E107" s="8">
        <f t="shared" si="30"/>
        <v>118.45620089120348</v>
      </c>
      <c r="F107" s="4">
        <f t="shared" si="31"/>
        <v>5.7777777838055044E-2</v>
      </c>
      <c r="G107">
        <v>13</v>
      </c>
      <c r="H107" s="3">
        <f t="shared" si="25"/>
        <v>2434</v>
      </c>
      <c r="I107">
        <v>896.16</v>
      </c>
      <c r="J107" s="4">
        <f t="shared" si="2"/>
        <v>6.1788081215999995</v>
      </c>
      <c r="K107">
        <v>23.53</v>
      </c>
      <c r="L107" s="6">
        <f t="shared" si="10"/>
        <v>5.3399543160844983E-4</v>
      </c>
      <c r="M107" s="6">
        <f t="shared" si="32"/>
        <v>9.9751308257811935E-2</v>
      </c>
      <c r="N107" s="6">
        <f t="shared" si="35"/>
        <v>99.751308257811942</v>
      </c>
      <c r="O107" s="6">
        <f t="shared" si="33"/>
        <v>9.2422286143503491</v>
      </c>
      <c r="P107" s="9">
        <f t="shared" si="34"/>
        <v>9.9751308257811935E-2</v>
      </c>
      <c r="Q107" s="2">
        <v>0</v>
      </c>
      <c r="R107" s="2">
        <f t="shared" si="23"/>
        <v>0</v>
      </c>
      <c r="S107" s="6"/>
      <c r="T107" s="6"/>
      <c r="U107" s="6"/>
      <c r="V107" s="3"/>
      <c r="W107" s="3"/>
      <c r="X107" s="3"/>
      <c r="Y107" s="3"/>
      <c r="Z107" s="6"/>
      <c r="AA107" s="3"/>
      <c r="AB107" s="3"/>
      <c r="AC107" s="3"/>
      <c r="AD107" s="3"/>
      <c r="AE107" s="3"/>
    </row>
    <row r="108" spans="4:31" x14ac:dyDescent="0.25">
      <c r="D108" s="7">
        <v>42487.457068958334</v>
      </c>
      <c r="E108" s="8">
        <f t="shared" si="30"/>
        <v>118.45706895833428</v>
      </c>
      <c r="F108" s="4">
        <f t="shared" si="31"/>
        <v>2.083361113909632E-2</v>
      </c>
      <c r="G108">
        <v>28</v>
      </c>
      <c r="H108" s="3">
        <f t="shared" si="25"/>
        <v>2462</v>
      </c>
      <c r="I108">
        <v>891.8</v>
      </c>
      <c r="J108" s="4">
        <f t="shared" si="2"/>
        <v>6.1487469679999993</v>
      </c>
      <c r="K108">
        <v>23.86</v>
      </c>
      <c r="L108" s="6">
        <f t="shared" si="10"/>
        <v>1.1488661117829901E-3</v>
      </c>
      <c r="M108" s="6">
        <f t="shared" si="32"/>
        <v>0.10090017436959492</v>
      </c>
      <c r="N108" s="6">
        <f t="shared" si="35"/>
        <v>100.90017436959492</v>
      </c>
      <c r="O108" s="6">
        <f t="shared" si="33"/>
        <v>55.144838027000986</v>
      </c>
      <c r="P108" s="9">
        <f t="shared" si="34"/>
        <v>0.10090017436959492</v>
      </c>
      <c r="Q108" s="2">
        <v>0</v>
      </c>
      <c r="R108" s="2">
        <f t="shared" si="23"/>
        <v>0</v>
      </c>
      <c r="S108" s="6"/>
      <c r="T108" s="6"/>
      <c r="U108" s="6"/>
      <c r="V108" s="3"/>
      <c r="W108" s="3"/>
      <c r="X108" s="3"/>
      <c r="Y108" s="3"/>
      <c r="Z108" s="6"/>
      <c r="AA108" s="3"/>
      <c r="AB108" s="3"/>
      <c r="AC108" s="3"/>
      <c r="AD108" s="3"/>
      <c r="AE108" s="3"/>
    </row>
    <row r="109" spans="4:31" x14ac:dyDescent="0.25">
      <c r="D109" s="7">
        <v>42487.459325925927</v>
      </c>
      <c r="E109" s="8">
        <f t="shared" si="30"/>
        <v>118.45932592592726</v>
      </c>
      <c r="F109" s="4">
        <f t="shared" si="31"/>
        <v>5.4167222231626511E-2</v>
      </c>
      <c r="G109">
        <v>13</v>
      </c>
      <c r="H109" s="3">
        <f t="shared" si="25"/>
        <v>2475</v>
      </c>
      <c r="I109">
        <v>883.23</v>
      </c>
      <c r="J109" s="4">
        <f t="shared" si="2"/>
        <v>6.0896588747999996</v>
      </c>
      <c r="K109">
        <v>23.32</v>
      </c>
      <c r="L109" s="6">
        <f t="shared" si="10"/>
        <v>5.3437367912299687E-4</v>
      </c>
      <c r="M109" s="6">
        <f t="shared" si="32"/>
        <v>0.10143454804871792</v>
      </c>
      <c r="N109" s="6">
        <f t="shared" si="35"/>
        <v>101.43454804871791</v>
      </c>
      <c r="O109" s="6">
        <f t="shared" si="33"/>
        <v>9.8652590461061731</v>
      </c>
      <c r="P109" s="9">
        <f t="shared" si="34"/>
        <v>0.10143454804871792</v>
      </c>
      <c r="Q109" s="2">
        <v>0</v>
      </c>
      <c r="R109" s="2">
        <f t="shared" si="23"/>
        <v>0</v>
      </c>
      <c r="S109" s="6"/>
      <c r="T109" s="6"/>
      <c r="U109" s="6"/>
      <c r="V109" s="3"/>
      <c r="W109" s="3"/>
      <c r="X109" s="3"/>
      <c r="Y109" s="3"/>
      <c r="Z109" s="6"/>
      <c r="AA109" s="3"/>
      <c r="AB109" s="3"/>
      <c r="AC109" s="3"/>
      <c r="AD109" s="3"/>
      <c r="AE109" s="3"/>
    </row>
    <row r="110" spans="4:31" x14ac:dyDescent="0.25">
      <c r="D110" s="7">
        <v>42487.460112962966</v>
      </c>
      <c r="E110" s="8">
        <f t="shared" si="30"/>
        <v>118.46011296296638</v>
      </c>
      <c r="F110" s="4">
        <f t="shared" si="31"/>
        <v>1.8888888938818127E-2</v>
      </c>
      <c r="G110">
        <v>12</v>
      </c>
      <c r="H110" s="3">
        <f t="shared" si="25"/>
        <v>2487</v>
      </c>
      <c r="I110">
        <v>878.9</v>
      </c>
      <c r="J110" s="4">
        <f t="shared" si="2"/>
        <v>6.0598045639999993</v>
      </c>
      <c r="K110">
        <v>23.56</v>
      </c>
      <c r="L110" s="6">
        <f t="shared" si="10"/>
        <v>4.9286902149862422E-4</v>
      </c>
      <c r="M110" s="6">
        <f t="shared" si="32"/>
        <v>0.10192741707021655</v>
      </c>
      <c r="N110" s="6">
        <f t="shared" si="35"/>
        <v>101.92741707021655</v>
      </c>
      <c r="O110" s="6">
        <f t="shared" si="33"/>
        <v>26.093065775072681</v>
      </c>
      <c r="P110" s="9">
        <f t="shared" si="34"/>
        <v>0.10192741707021655</v>
      </c>
      <c r="Q110" s="2">
        <v>0</v>
      </c>
      <c r="R110" s="2">
        <f t="shared" si="23"/>
        <v>0</v>
      </c>
      <c r="S110" s="6"/>
      <c r="T110" s="6"/>
      <c r="U110" s="6"/>
      <c r="V110" s="3"/>
      <c r="W110" s="3"/>
      <c r="X110" s="3"/>
      <c r="Y110" s="3"/>
      <c r="Z110" s="6"/>
      <c r="AA110" s="3"/>
      <c r="AB110" s="3"/>
      <c r="AC110" s="3"/>
      <c r="AD110" s="3"/>
      <c r="AE110" s="3"/>
    </row>
    <row r="111" spans="4:31" x14ac:dyDescent="0.25">
      <c r="D111" s="7">
        <v>42487.526421539354</v>
      </c>
      <c r="E111" s="8">
        <f t="shared" ref="E111:E119" si="36">D111-(115*365+29)-365</f>
        <v>118.52642153935449</v>
      </c>
      <c r="F111" s="4">
        <f t="shared" ref="F111:F119" si="37">(E111-E110)*24</f>
        <v>1.5914058333146386</v>
      </c>
      <c r="G111">
        <v>13</v>
      </c>
      <c r="H111" s="3">
        <f t="shared" si="25"/>
        <v>2500</v>
      </c>
      <c r="I111">
        <v>870.19</v>
      </c>
      <c r="J111" s="4">
        <f t="shared" si="2"/>
        <v>5.9997512043999999</v>
      </c>
      <c r="K111">
        <v>23.35</v>
      </c>
      <c r="L111" s="6">
        <f t="shared" si="10"/>
        <v>5.3431961095984782E-4</v>
      </c>
      <c r="M111" s="6">
        <f t="shared" ref="M111:M119" si="38">M110+L111</f>
        <v>0.10246173668117639</v>
      </c>
      <c r="N111" s="6">
        <f t="shared" si="35"/>
        <v>102.46173668117639</v>
      </c>
      <c r="O111" s="6">
        <f t="shared" ref="O111:O119" si="39">L111/F111*1000</f>
        <v>0.33575320623712135</v>
      </c>
      <c r="P111" s="9">
        <f t="shared" ref="P111:P119" si="40">M111</f>
        <v>0.10246173668117639</v>
      </c>
      <c r="Q111" s="2">
        <v>0</v>
      </c>
      <c r="R111" s="2">
        <f t="shared" si="23"/>
        <v>0</v>
      </c>
      <c r="S111" s="6"/>
      <c r="T111" s="6"/>
      <c r="U111" s="6"/>
      <c r="V111" s="3"/>
      <c r="W111" s="3"/>
      <c r="X111" s="3"/>
      <c r="Y111" s="3"/>
      <c r="Z111" s="6"/>
      <c r="AA111" s="3"/>
      <c r="AB111" s="3"/>
      <c r="AC111" s="3"/>
      <c r="AD111" s="3"/>
      <c r="AE111" s="3"/>
    </row>
    <row r="112" spans="4:31" x14ac:dyDescent="0.25">
      <c r="D112" s="7">
        <v>42487.527903032409</v>
      </c>
      <c r="E112" s="8">
        <f t="shared" si="36"/>
        <v>118.52790303240909</v>
      </c>
      <c r="F112" s="4">
        <f t="shared" si="37"/>
        <v>3.5555833310354501E-2</v>
      </c>
      <c r="G112">
        <v>13</v>
      </c>
      <c r="H112" s="3">
        <f t="shared" si="25"/>
        <v>2513</v>
      </c>
      <c r="I112">
        <v>865.33</v>
      </c>
      <c r="J112" s="4">
        <f t="shared" si="2"/>
        <v>5.9662426707999998</v>
      </c>
      <c r="K112">
        <v>23.38</v>
      </c>
      <c r="L112" s="6">
        <f t="shared" si="10"/>
        <v>5.3426555373687278E-4</v>
      </c>
      <c r="M112" s="6">
        <f t="shared" si="38"/>
        <v>0.10299600223491326</v>
      </c>
      <c r="N112" s="6">
        <f t="shared" si="35"/>
        <v>102.99600223491326</v>
      </c>
      <c r="O112" s="6">
        <f t="shared" si="39"/>
        <v>15.02610131714407</v>
      </c>
      <c r="P112" s="9">
        <f t="shared" si="40"/>
        <v>0.10299600223491326</v>
      </c>
      <c r="Q112" s="2">
        <v>0</v>
      </c>
      <c r="R112" s="2">
        <f t="shared" si="23"/>
        <v>0</v>
      </c>
      <c r="S112" s="6"/>
      <c r="T112" s="6"/>
      <c r="U112" s="6"/>
      <c r="V112" s="3"/>
      <c r="W112" s="3"/>
      <c r="X112" s="3"/>
      <c r="Y112" s="3"/>
      <c r="Z112" s="6"/>
      <c r="AA112" s="3"/>
      <c r="AB112" s="3"/>
      <c r="AC112" s="3"/>
      <c r="AD112" s="3"/>
      <c r="AE112" s="3"/>
    </row>
    <row r="113" spans="4:31" x14ac:dyDescent="0.25">
      <c r="D113" s="7">
        <v>42487.528991006948</v>
      </c>
      <c r="E113" s="8">
        <f t="shared" si="36"/>
        <v>118.52899100694776</v>
      </c>
      <c r="F113" s="4">
        <f t="shared" si="37"/>
        <v>2.6111388928256929E-2</v>
      </c>
      <c r="G113">
        <v>14</v>
      </c>
      <c r="H113" s="3">
        <f t="shared" si="25"/>
        <v>2527</v>
      </c>
      <c r="I113">
        <v>860.71</v>
      </c>
      <c r="J113" s="4">
        <f t="shared" si="2"/>
        <v>5.9343888796000002</v>
      </c>
      <c r="K113">
        <v>23.37</v>
      </c>
      <c r="L113" s="6">
        <f t="shared" si="10"/>
        <v>5.7538230787243007E-4</v>
      </c>
      <c r="M113" s="6">
        <f t="shared" si="38"/>
        <v>0.10357138454278569</v>
      </c>
      <c r="N113" s="6">
        <f t="shared" si="35"/>
        <v>103.57138454278569</v>
      </c>
      <c r="O113" s="6">
        <f t="shared" si="39"/>
        <v>22.035683718447064</v>
      </c>
      <c r="P113" s="9">
        <f t="shared" si="40"/>
        <v>0.10357138454278569</v>
      </c>
      <c r="Q113" s="2">
        <v>0</v>
      </c>
      <c r="R113" s="2">
        <f t="shared" si="23"/>
        <v>0</v>
      </c>
      <c r="S113" s="6"/>
      <c r="T113" s="6"/>
      <c r="U113" s="6"/>
      <c r="V113" s="3"/>
      <c r="W113" s="3"/>
      <c r="X113" s="3"/>
      <c r="Y113" s="3"/>
      <c r="Z113" s="6"/>
      <c r="AA113" s="3"/>
      <c r="AB113" s="3"/>
      <c r="AC113" s="3"/>
      <c r="AD113" s="3"/>
      <c r="AE113" s="3"/>
    </row>
    <row r="114" spans="4:31" x14ac:dyDescent="0.25">
      <c r="D114" s="7">
        <v>42487.530241018518</v>
      </c>
      <c r="E114" s="8">
        <f t="shared" si="36"/>
        <v>118.5302410185177</v>
      </c>
      <c r="F114" s="4">
        <f t="shared" si="37"/>
        <v>3.0000277678482234E-2</v>
      </c>
      <c r="G114">
        <v>12</v>
      </c>
      <c r="H114" s="3">
        <f t="shared" si="25"/>
        <v>2539</v>
      </c>
      <c r="I114">
        <v>856.32</v>
      </c>
      <c r="J114" s="4">
        <f t="shared" si="2"/>
        <v>5.9041208832000001</v>
      </c>
      <c r="K114">
        <v>23.3</v>
      </c>
      <c r="L114" s="6">
        <f t="shared" si="10"/>
        <v>4.9330128982579457E-4</v>
      </c>
      <c r="M114" s="6">
        <f t="shared" si="38"/>
        <v>0.10406468583261148</v>
      </c>
      <c r="N114" s="6">
        <f t="shared" si="35"/>
        <v>104.06468583261149</v>
      </c>
      <c r="O114" s="6">
        <f t="shared" si="39"/>
        <v>16.443224129875837</v>
      </c>
      <c r="P114" s="9">
        <f t="shared" si="40"/>
        <v>0.10406468583261148</v>
      </c>
      <c r="Q114" s="2">
        <v>0</v>
      </c>
      <c r="R114" s="2">
        <f t="shared" si="23"/>
        <v>0</v>
      </c>
      <c r="S114" s="6"/>
      <c r="T114" s="6"/>
      <c r="U114" s="6"/>
      <c r="V114" s="3"/>
      <c r="W114" s="3"/>
      <c r="X114" s="3"/>
      <c r="Y114" s="3"/>
      <c r="Z114" s="6"/>
      <c r="AA114" s="3"/>
      <c r="AB114" s="3"/>
      <c r="AC114" s="3"/>
      <c r="AD114" s="3"/>
      <c r="AE114" s="3"/>
    </row>
    <row r="115" spans="4:31" x14ac:dyDescent="0.25">
      <c r="D115" s="7">
        <v>42487.532810486111</v>
      </c>
      <c r="E115" s="8">
        <f t="shared" si="36"/>
        <v>118.53281048611098</v>
      </c>
      <c r="F115" s="4">
        <f t="shared" si="37"/>
        <v>6.166722223861143E-2</v>
      </c>
      <c r="G115">
        <v>12</v>
      </c>
      <c r="H115" s="3">
        <f t="shared" si="25"/>
        <v>2551</v>
      </c>
      <c r="I115">
        <v>852.69</v>
      </c>
      <c r="J115" s="4">
        <f t="shared" si="2"/>
        <v>5.8790929044000002</v>
      </c>
      <c r="K115">
        <v>23.42</v>
      </c>
      <c r="L115" s="6">
        <f t="shared" si="10"/>
        <v>4.9310168718635331E-4</v>
      </c>
      <c r="M115" s="6">
        <f t="shared" si="38"/>
        <v>0.10455778751979784</v>
      </c>
      <c r="N115" s="6">
        <f t="shared" si="35"/>
        <v>104.55778751979784</v>
      </c>
      <c r="O115" s="6">
        <f t="shared" si="39"/>
        <v>7.9961715362883607</v>
      </c>
      <c r="P115" s="9">
        <f t="shared" si="40"/>
        <v>0.10455778751979784</v>
      </c>
      <c r="Q115" s="2">
        <v>0</v>
      </c>
      <c r="R115" s="2">
        <f t="shared" si="23"/>
        <v>0</v>
      </c>
      <c r="S115" s="6"/>
      <c r="T115" s="6"/>
      <c r="U115" s="6"/>
      <c r="V115" s="3"/>
      <c r="W115" s="3"/>
      <c r="X115" s="3"/>
      <c r="Y115" s="3"/>
      <c r="Z115" s="6"/>
      <c r="AA115" s="3"/>
      <c r="AB115" s="3"/>
      <c r="AC115" s="3"/>
      <c r="AD115" s="3"/>
      <c r="AE115" s="3"/>
    </row>
    <row r="116" spans="4:31" x14ac:dyDescent="0.25">
      <c r="D116" s="7">
        <v>42487.533759571757</v>
      </c>
      <c r="E116" s="8">
        <f t="shared" si="36"/>
        <v>118.5337595717574</v>
      </c>
      <c r="F116" s="4">
        <f t="shared" si="37"/>
        <v>2.2778055514208972E-2</v>
      </c>
      <c r="G116">
        <v>14</v>
      </c>
      <c r="H116" s="3">
        <f t="shared" si="25"/>
        <v>2565</v>
      </c>
      <c r="I116">
        <v>848.17</v>
      </c>
      <c r="J116" s="4">
        <f t="shared" si="2"/>
        <v>5.8479285891999995</v>
      </c>
      <c r="K116">
        <v>23.3</v>
      </c>
      <c r="L116" s="6">
        <f t="shared" si="10"/>
        <v>5.7551817146342702E-4</v>
      </c>
      <c r="M116" s="6">
        <f t="shared" si="38"/>
        <v>0.10513330569126127</v>
      </c>
      <c r="N116" s="6">
        <f t="shared" si="35"/>
        <v>105.13330569126127</v>
      </c>
      <c r="O116" s="6">
        <f t="shared" si="39"/>
        <v>25.266343349827128</v>
      </c>
      <c r="P116" s="9">
        <f t="shared" si="40"/>
        <v>0.10513330569126127</v>
      </c>
      <c r="Q116" s="2">
        <v>0</v>
      </c>
      <c r="R116" s="2">
        <f t="shared" si="23"/>
        <v>0</v>
      </c>
      <c r="S116" s="6"/>
      <c r="T116" s="6"/>
      <c r="U116" s="6"/>
      <c r="V116" s="3"/>
      <c r="W116" s="3"/>
      <c r="X116" s="3"/>
      <c r="Y116" s="3"/>
      <c r="Z116" s="6"/>
      <c r="AA116" s="3"/>
      <c r="AB116" s="3"/>
      <c r="AC116" s="3"/>
      <c r="AD116" s="3"/>
      <c r="AE116" s="3"/>
    </row>
    <row r="117" spans="4:31" x14ac:dyDescent="0.25">
      <c r="D117" s="7">
        <v>42487.534847557872</v>
      </c>
      <c r="E117" s="8">
        <f t="shared" si="36"/>
        <v>118.53484755787213</v>
      </c>
      <c r="F117" s="4">
        <f t="shared" si="37"/>
        <v>2.6111666753422469E-2</v>
      </c>
      <c r="G117">
        <v>13</v>
      </c>
      <c r="H117" s="3">
        <f t="shared" si="25"/>
        <v>2578</v>
      </c>
      <c r="I117">
        <v>844.12</v>
      </c>
      <c r="J117" s="4">
        <f t="shared" si="2"/>
        <v>5.8200048111999996</v>
      </c>
      <c r="K117">
        <v>23.37</v>
      </c>
      <c r="L117" s="6">
        <f t="shared" si="10"/>
        <v>5.3428357159582783E-4</v>
      </c>
      <c r="M117" s="6">
        <f t="shared" si="38"/>
        <v>0.10566758926285709</v>
      </c>
      <c r="N117" s="6">
        <f t="shared" si="35"/>
        <v>105.66758926285709</v>
      </c>
      <c r="O117" s="6">
        <f t="shared" si="39"/>
        <v>20.461488599757772</v>
      </c>
      <c r="P117" s="9">
        <f t="shared" si="40"/>
        <v>0.10566758926285709</v>
      </c>
      <c r="Q117" s="2">
        <v>0</v>
      </c>
      <c r="R117" s="2">
        <f t="shared" si="23"/>
        <v>0</v>
      </c>
      <c r="S117" s="6"/>
      <c r="T117" s="6"/>
      <c r="U117" s="6"/>
      <c r="V117" s="3"/>
      <c r="W117" s="3"/>
      <c r="X117" s="3"/>
      <c r="Y117" s="3"/>
      <c r="Z117" s="6"/>
      <c r="AA117" s="3"/>
      <c r="AB117" s="3"/>
      <c r="AC117" s="3"/>
      <c r="AD117" s="3"/>
      <c r="AE117" s="3"/>
    </row>
    <row r="118" spans="4:31" x14ac:dyDescent="0.25">
      <c r="D118" s="7">
        <v>42487.535773506941</v>
      </c>
      <c r="E118" s="8">
        <f t="shared" si="36"/>
        <v>118.53577350694104</v>
      </c>
      <c r="F118" s="4">
        <f t="shared" si="37"/>
        <v>2.2222777653951198E-2</v>
      </c>
      <c r="G118">
        <v>12</v>
      </c>
      <c r="H118" s="3">
        <f t="shared" si="25"/>
        <v>2590</v>
      </c>
      <c r="I118">
        <v>840.37</v>
      </c>
      <c r="J118" s="4">
        <f t="shared" si="2"/>
        <v>5.7941494612</v>
      </c>
      <c r="K118">
        <v>23.37</v>
      </c>
      <c r="L118" s="6">
        <f t="shared" si="10"/>
        <v>4.9318483531922571E-4</v>
      </c>
      <c r="M118" s="6">
        <f t="shared" si="38"/>
        <v>0.10616077409817631</v>
      </c>
      <c r="N118" s="6">
        <f t="shared" si="35"/>
        <v>106.16077409817632</v>
      </c>
      <c r="O118" s="6">
        <f t="shared" si="39"/>
        <v>22.192762893955233</v>
      </c>
      <c r="P118" s="9">
        <f t="shared" si="40"/>
        <v>0.10616077409817631</v>
      </c>
      <c r="Q118" s="2">
        <v>0</v>
      </c>
      <c r="R118" s="2">
        <f t="shared" si="23"/>
        <v>0</v>
      </c>
      <c r="S118" s="6"/>
      <c r="T118" s="6"/>
      <c r="U118" s="6"/>
      <c r="V118" s="3"/>
      <c r="W118" s="3"/>
      <c r="X118" s="3"/>
      <c r="Y118" s="3"/>
      <c r="Z118" s="6"/>
      <c r="AA118" s="3"/>
      <c r="AB118" s="3"/>
      <c r="AC118" s="3"/>
      <c r="AD118" s="3"/>
      <c r="AE118" s="3"/>
    </row>
    <row r="119" spans="4:31" x14ac:dyDescent="0.25">
      <c r="D119" s="7">
        <v>42487.537116087966</v>
      </c>
      <c r="E119" s="8">
        <f t="shared" si="36"/>
        <v>118.53711608796584</v>
      </c>
      <c r="F119" s="4">
        <f t="shared" si="37"/>
        <v>3.222194459522143E-2</v>
      </c>
      <c r="G119">
        <v>91</v>
      </c>
      <c r="H119" s="3">
        <f t="shared" si="25"/>
        <v>2681</v>
      </c>
      <c r="I119">
        <v>836.47</v>
      </c>
      <c r="J119" s="4">
        <f t="shared" si="2"/>
        <v>5.7672598971999998</v>
      </c>
      <c r="K119">
        <v>23.66</v>
      </c>
      <c r="L119" s="6">
        <f t="shared" si="10"/>
        <v>3.7363308262766217E-3</v>
      </c>
      <c r="M119" s="6">
        <f t="shared" si="38"/>
        <v>0.10989710492445294</v>
      </c>
      <c r="N119" s="6">
        <f t="shared" si="35"/>
        <v>109.89710492445295</v>
      </c>
      <c r="O119" s="6">
        <f t="shared" si="39"/>
        <v>115.95609368749042</v>
      </c>
      <c r="P119" s="9">
        <f t="shared" si="40"/>
        <v>0.10989710492445294</v>
      </c>
      <c r="Q119" s="2">
        <v>0</v>
      </c>
      <c r="R119" s="2">
        <f t="shared" si="23"/>
        <v>0</v>
      </c>
      <c r="S119" s="6"/>
      <c r="T119" s="6"/>
      <c r="U119" s="6"/>
      <c r="V119" s="3"/>
      <c r="W119" s="3"/>
      <c r="X119" s="3"/>
      <c r="Y119" s="3"/>
      <c r="Z119" s="6"/>
      <c r="AA119" s="3"/>
      <c r="AB119" s="3"/>
      <c r="AC119" s="3"/>
      <c r="AD119" s="3"/>
      <c r="AE119" s="3"/>
    </row>
    <row r="120" spans="4:31" x14ac:dyDescent="0.25">
      <c r="D120" s="7">
        <v>42487.54167633102</v>
      </c>
      <c r="E120" s="8">
        <f t="shared" ref="E120:E128" si="41">D120-(115*365+29)-365</f>
        <v>118.54167633102043</v>
      </c>
      <c r="F120" s="4">
        <f t="shared" ref="F120:F128" si="42">(E120-E119)*24</f>
        <v>0.10944583331001922</v>
      </c>
      <c r="G120">
        <v>91</v>
      </c>
      <c r="H120" s="3">
        <f t="shared" si="25"/>
        <v>2772</v>
      </c>
      <c r="I120">
        <v>811.31</v>
      </c>
      <c r="J120" s="4">
        <f t="shared" si="2"/>
        <v>5.5937877355999994</v>
      </c>
      <c r="K120">
        <v>23.59</v>
      </c>
      <c r="L120" s="6">
        <f t="shared" si="10"/>
        <v>3.7372122145553832E-3</v>
      </c>
      <c r="M120" s="6">
        <f t="shared" ref="M120:M128" si="43">M119+L120</f>
        <v>0.11363431713900832</v>
      </c>
      <c r="N120" s="6">
        <f t="shared" si="35"/>
        <v>113.63431713900832</v>
      </c>
      <c r="O120" s="6">
        <f t="shared" ref="O120:O128" si="44">L120/F120*1000</f>
        <v>34.146683354945594</v>
      </c>
      <c r="P120" s="9">
        <f t="shared" ref="P120:P126" si="45">M120</f>
        <v>0.11363431713900832</v>
      </c>
      <c r="Q120" s="2">
        <v>0</v>
      </c>
      <c r="R120" s="2">
        <f t="shared" si="23"/>
        <v>0</v>
      </c>
      <c r="S120" s="6"/>
      <c r="T120" s="6"/>
      <c r="U120" s="6"/>
      <c r="V120" s="3"/>
      <c r="W120" s="3"/>
      <c r="X120" s="3"/>
      <c r="Y120" s="3"/>
      <c r="Z120" s="6"/>
      <c r="AA120" s="3"/>
      <c r="AB120" s="3"/>
      <c r="AC120" s="3"/>
      <c r="AD120" s="3"/>
      <c r="AE120" s="3"/>
    </row>
    <row r="121" spans="4:31" x14ac:dyDescent="0.25">
      <c r="D121" s="7">
        <v>42487.543782835652</v>
      </c>
      <c r="E121" s="8">
        <f t="shared" si="41"/>
        <v>118.54378283565165</v>
      </c>
      <c r="F121" s="4">
        <f t="shared" si="42"/>
        <v>5.055611114948988E-2</v>
      </c>
      <c r="G121">
        <v>87</v>
      </c>
      <c r="H121" s="3">
        <f t="shared" si="25"/>
        <v>2859</v>
      </c>
      <c r="I121">
        <v>780.44</v>
      </c>
      <c r="J121" s="4">
        <f t="shared" si="2"/>
        <v>5.3809464943999998</v>
      </c>
      <c r="K121">
        <v>23.62</v>
      </c>
      <c r="L121" s="6">
        <f t="shared" si="10"/>
        <v>3.5725779675311246E-3</v>
      </c>
      <c r="M121" s="6">
        <f t="shared" si="43"/>
        <v>0.11720689510653944</v>
      </c>
      <c r="N121" s="6">
        <f t="shared" si="35"/>
        <v>117.20689510653943</v>
      </c>
      <c r="O121" s="6">
        <f t="shared" si="44"/>
        <v>70.665600781027891</v>
      </c>
      <c r="P121" s="9">
        <f t="shared" si="45"/>
        <v>0.11720689510653944</v>
      </c>
      <c r="Q121" s="2">
        <v>0</v>
      </c>
      <c r="R121" s="2">
        <f t="shared" si="23"/>
        <v>0</v>
      </c>
      <c r="S121" s="6"/>
      <c r="T121" s="6"/>
      <c r="U121" s="6"/>
      <c r="V121" s="3"/>
      <c r="W121" s="3"/>
      <c r="X121" s="3"/>
      <c r="Y121" s="3"/>
      <c r="Z121" s="6"/>
      <c r="AA121" s="3"/>
      <c r="AB121" s="3"/>
      <c r="AC121" s="3"/>
      <c r="AD121" s="3"/>
      <c r="AE121" s="3"/>
    </row>
    <row r="122" spans="4:31" x14ac:dyDescent="0.25">
      <c r="D122" s="7">
        <v>42487.545333784721</v>
      </c>
      <c r="E122" s="8">
        <f t="shared" si="41"/>
        <v>118.54533378472115</v>
      </c>
      <c r="F122" s="4">
        <f t="shared" si="42"/>
        <v>3.7222777667921036E-2</v>
      </c>
      <c r="G122">
        <v>79</v>
      </c>
      <c r="H122" s="3">
        <f t="shared" si="25"/>
        <v>2938</v>
      </c>
      <c r="I122">
        <v>756.7</v>
      </c>
      <c r="J122" s="4">
        <f t="shared" si="2"/>
        <v>5.2172648920000002</v>
      </c>
      <c r="K122">
        <v>23.45</v>
      </c>
      <c r="L122" s="6">
        <f t="shared" si="10"/>
        <v>3.2459244274386624E-3</v>
      </c>
      <c r="M122" s="6">
        <f t="shared" si="43"/>
        <v>0.1204528195339781</v>
      </c>
      <c r="N122" s="6">
        <f t="shared" si="35"/>
        <v>120.4528195339781</v>
      </c>
      <c r="O122" s="6">
        <f t="shared" si="44"/>
        <v>87.202638567084492</v>
      </c>
      <c r="P122" s="9">
        <f t="shared" si="45"/>
        <v>0.1204528195339781</v>
      </c>
      <c r="Q122" s="2">
        <v>0</v>
      </c>
      <c r="R122" s="2">
        <f t="shared" si="23"/>
        <v>0</v>
      </c>
      <c r="S122" s="6"/>
      <c r="T122" s="6"/>
      <c r="U122" s="6"/>
      <c r="V122" s="3"/>
      <c r="W122" s="3"/>
      <c r="X122" s="3"/>
      <c r="Y122" s="3"/>
      <c r="Z122" s="6"/>
      <c r="AA122" s="3"/>
      <c r="AB122" s="3"/>
      <c r="AC122" s="3"/>
      <c r="AD122" s="3"/>
      <c r="AE122" s="3"/>
    </row>
    <row r="123" spans="4:31" x14ac:dyDescent="0.25">
      <c r="D123" s="7">
        <v>42487.54704675926</v>
      </c>
      <c r="E123" s="8">
        <f t="shared" si="41"/>
        <v>118.54704675926041</v>
      </c>
      <c r="F123" s="4">
        <f t="shared" si="42"/>
        <v>4.1111388942226768E-2</v>
      </c>
      <c r="G123">
        <v>82</v>
      </c>
      <c r="H123" s="3">
        <f t="shared" si="25"/>
        <v>3020</v>
      </c>
      <c r="I123">
        <v>735.28</v>
      </c>
      <c r="J123" s="4">
        <f t="shared" si="2"/>
        <v>5.0695791327999995</v>
      </c>
      <c r="K123">
        <v>23.48</v>
      </c>
      <c r="L123" s="6">
        <f t="shared" si="10"/>
        <v>3.3688466339228044E-3</v>
      </c>
      <c r="M123" s="6">
        <f t="shared" si="43"/>
        <v>0.1238216661679009</v>
      </c>
      <c r="N123" s="6">
        <f t="shared" si="35"/>
        <v>123.8216661679009</v>
      </c>
      <c r="O123" s="6">
        <f t="shared" si="44"/>
        <v>81.944364337993918</v>
      </c>
      <c r="P123" s="9">
        <f t="shared" si="45"/>
        <v>0.1238216661679009</v>
      </c>
      <c r="Q123" s="2">
        <v>0</v>
      </c>
      <c r="R123" s="2">
        <f t="shared" si="23"/>
        <v>0</v>
      </c>
      <c r="S123" s="6"/>
      <c r="T123" s="6"/>
      <c r="U123" s="6"/>
      <c r="V123" s="3"/>
      <c r="W123" s="3"/>
      <c r="X123" s="3"/>
      <c r="Y123" s="3"/>
      <c r="Z123" s="6"/>
      <c r="AA123" s="3"/>
      <c r="AB123" s="3"/>
      <c r="AC123" s="3"/>
      <c r="AD123" s="3"/>
      <c r="AE123" s="3"/>
    </row>
    <row r="124" spans="4:31" x14ac:dyDescent="0.25">
      <c r="D124" s="7">
        <v>42487.549199560184</v>
      </c>
      <c r="E124" s="8">
        <f t="shared" si="41"/>
        <v>118.54919956018421</v>
      </c>
      <c r="F124" s="4">
        <f t="shared" si="42"/>
        <v>5.1667222171090543E-2</v>
      </c>
      <c r="G124">
        <v>79</v>
      </c>
      <c r="H124" s="3">
        <f t="shared" si="25"/>
        <v>3099</v>
      </c>
      <c r="I124">
        <v>711.85</v>
      </c>
      <c r="J124" s="4">
        <f t="shared" si="2"/>
        <v>4.9080349060000001</v>
      </c>
      <c r="K124">
        <v>23.65</v>
      </c>
      <c r="L124" s="6">
        <f t="shared" si="10"/>
        <v>3.2437371468271806E-3</v>
      </c>
      <c r="M124" s="6">
        <f t="shared" si="43"/>
        <v>0.12706540331472807</v>
      </c>
      <c r="N124" s="6">
        <f t="shared" si="35"/>
        <v>127.06540331472807</v>
      </c>
      <c r="O124" s="6">
        <f t="shared" si="44"/>
        <v>62.781334287449944</v>
      </c>
      <c r="P124" s="9">
        <f t="shared" si="45"/>
        <v>0.12706540331472807</v>
      </c>
      <c r="Q124" s="2">
        <v>0</v>
      </c>
      <c r="R124" s="2">
        <f t="shared" si="23"/>
        <v>0</v>
      </c>
      <c r="S124" s="6"/>
      <c r="T124" s="6"/>
      <c r="U124" s="6"/>
      <c r="V124" s="3"/>
      <c r="W124" s="3"/>
      <c r="X124" s="3"/>
      <c r="Y124" s="3"/>
      <c r="Z124" s="6"/>
      <c r="AA124" s="3"/>
      <c r="AB124" s="3"/>
      <c r="AC124" s="3"/>
      <c r="AD124" s="3"/>
      <c r="AE124" s="3"/>
    </row>
    <row r="125" spans="4:31" x14ac:dyDescent="0.25">
      <c r="D125" s="7">
        <v>42487.550866238424</v>
      </c>
      <c r="E125" s="8">
        <f t="shared" si="41"/>
        <v>118.55086623842362</v>
      </c>
      <c r="F125" s="4">
        <f t="shared" si="42"/>
        <v>4.0000277746003121E-2</v>
      </c>
      <c r="G125">
        <v>69</v>
      </c>
      <c r="H125" s="3">
        <f t="shared" si="25"/>
        <v>3168</v>
      </c>
      <c r="I125">
        <v>692.45</v>
      </c>
      <c r="J125" s="4">
        <f t="shared" si="2"/>
        <v>4.7742765619999998</v>
      </c>
      <c r="K125">
        <v>23.61</v>
      </c>
      <c r="L125" s="6">
        <f t="shared" si="10"/>
        <v>2.8335193839160487E-3</v>
      </c>
      <c r="M125" s="6">
        <f t="shared" si="43"/>
        <v>0.12989892269864411</v>
      </c>
      <c r="N125" s="6">
        <f t="shared" si="35"/>
        <v>129.89892269864413</v>
      </c>
      <c r="O125" s="6">
        <f t="shared" si="44"/>
        <v>70.83749272713932</v>
      </c>
      <c r="P125" s="9">
        <f t="shared" si="45"/>
        <v>0.12989892269864411</v>
      </c>
      <c r="Q125" s="2">
        <v>0</v>
      </c>
      <c r="R125" s="2">
        <f t="shared" si="23"/>
        <v>0</v>
      </c>
      <c r="S125" s="6"/>
      <c r="T125" s="6"/>
      <c r="U125" s="6"/>
      <c r="V125" s="3"/>
      <c r="W125" s="3"/>
      <c r="X125" s="3"/>
      <c r="Y125" s="3"/>
      <c r="Z125" s="6"/>
      <c r="AA125" s="3"/>
      <c r="AB125" s="3"/>
      <c r="AC125" s="3"/>
      <c r="AD125" s="3"/>
      <c r="AE125" s="3"/>
    </row>
    <row r="126" spans="4:31" x14ac:dyDescent="0.25">
      <c r="D126" s="7">
        <v>42487.553458865739</v>
      </c>
      <c r="E126" s="8">
        <f t="shared" si="41"/>
        <v>118.55345886573923</v>
      </c>
      <c r="F126" s="4">
        <f t="shared" si="42"/>
        <v>6.2223055574577302E-2</v>
      </c>
      <c r="G126">
        <v>75</v>
      </c>
      <c r="H126" s="3">
        <f t="shared" si="25"/>
        <v>3243</v>
      </c>
      <c r="I126">
        <v>672.31</v>
      </c>
      <c r="J126" s="4">
        <f t="shared" si="2"/>
        <v>4.6354160955999992</v>
      </c>
      <c r="K126">
        <v>23.45</v>
      </c>
      <c r="L126" s="6">
        <f t="shared" si="10"/>
        <v>3.0815738235177178E-3</v>
      </c>
      <c r="M126" s="6">
        <f t="shared" si="43"/>
        <v>0.13298049652216185</v>
      </c>
      <c r="N126" s="6">
        <f t="shared" si="35"/>
        <v>132.98049652216184</v>
      </c>
      <c r="O126" s="6">
        <f t="shared" si="44"/>
        <v>49.524630300810358</v>
      </c>
      <c r="P126" s="9">
        <f t="shared" si="45"/>
        <v>0.13298049652216185</v>
      </c>
      <c r="Q126" s="9">
        <f>M126-$M$125</f>
        <v>3.0815738235177303E-3</v>
      </c>
      <c r="R126" s="2">
        <f t="shared" si="23"/>
        <v>3.0815738235177301</v>
      </c>
      <c r="S126" s="6"/>
      <c r="T126" s="6"/>
      <c r="U126" s="6"/>
      <c r="V126" s="3"/>
      <c r="W126" s="3"/>
      <c r="X126" s="3"/>
      <c r="Y126" s="3"/>
      <c r="Z126" s="6"/>
      <c r="AA126" s="3"/>
      <c r="AB126" s="3"/>
      <c r="AC126" s="3"/>
      <c r="AD126" s="3"/>
      <c r="AE126" s="3"/>
    </row>
    <row r="127" spans="4:31" x14ac:dyDescent="0.25">
      <c r="D127" s="7">
        <v>42487.55556537037</v>
      </c>
      <c r="E127" s="8">
        <f t="shared" si="41"/>
        <v>118.55556537037046</v>
      </c>
      <c r="F127" s="4">
        <f t="shared" si="42"/>
        <v>5.055611114948988E-2</v>
      </c>
      <c r="G127" s="2">
        <v>73</v>
      </c>
      <c r="H127" s="3">
        <f t="shared" si="25"/>
        <v>3316</v>
      </c>
      <c r="I127">
        <v>656.79</v>
      </c>
      <c r="J127" s="4">
        <f t="shared" si="2"/>
        <v>4.5284094203999992</v>
      </c>
      <c r="K127">
        <v>23.39</v>
      </c>
      <c r="L127" s="6">
        <f t="shared" si="10"/>
        <v>3.0000054005998485E-3</v>
      </c>
      <c r="M127" s="6">
        <f t="shared" si="43"/>
        <v>0.1359805019227617</v>
      </c>
      <c r="N127" s="6">
        <f t="shared" si="35"/>
        <v>135.9805019227617</v>
      </c>
      <c r="O127" s="6">
        <f t="shared" si="44"/>
        <v>59.340114031498622</v>
      </c>
      <c r="P127" s="9">
        <f>$P$126</f>
        <v>0.13298049652216185</v>
      </c>
      <c r="Q127" s="9">
        <f t="shared" ref="Q127:Q130" si="46">M127-$M$125</f>
        <v>6.0815792241175892E-3</v>
      </c>
      <c r="R127" s="2">
        <f t="shared" si="23"/>
        <v>6.081579224117589</v>
      </c>
      <c r="S127" s="6"/>
      <c r="T127" s="6"/>
      <c r="U127" s="6"/>
      <c r="V127" s="3"/>
      <c r="W127" s="3"/>
      <c r="X127" s="3"/>
      <c r="Y127" s="3"/>
      <c r="Z127" s="6"/>
      <c r="AA127" s="3"/>
      <c r="AB127" s="3"/>
      <c r="AC127" s="3"/>
      <c r="AD127" s="3"/>
      <c r="AE127" s="3"/>
    </row>
    <row r="128" spans="4:31" x14ac:dyDescent="0.25">
      <c r="D128" s="7">
        <v>42487.557070011571</v>
      </c>
      <c r="E128" s="8">
        <f t="shared" si="41"/>
        <v>118.55707001157134</v>
      </c>
      <c r="F128" s="4">
        <f t="shared" si="42"/>
        <v>3.6111388821154833E-2</v>
      </c>
      <c r="G128" s="2">
        <v>59</v>
      </c>
      <c r="H128" s="3">
        <f t="shared" si="25"/>
        <v>3375</v>
      </c>
      <c r="I128">
        <v>640.85</v>
      </c>
      <c r="J128" s="4">
        <f t="shared" si="2"/>
        <v>4.4185069459999999</v>
      </c>
      <c r="K128">
        <v>23.37</v>
      </c>
      <c r="L128" s="6">
        <f t="shared" si="10"/>
        <v>2.4248254403195263E-3</v>
      </c>
      <c r="M128" s="6">
        <f t="shared" si="43"/>
        <v>0.13840532736308123</v>
      </c>
      <c r="N128" s="6">
        <f t="shared" si="35"/>
        <v>138.40532736308123</v>
      </c>
      <c r="O128" s="6">
        <f t="shared" si="44"/>
        <v>67.148495792524358</v>
      </c>
      <c r="P128" s="9">
        <f t="shared" ref="P128:P192" si="47">$P$126</f>
        <v>0.13298049652216185</v>
      </c>
      <c r="Q128" s="9">
        <f t="shared" si="46"/>
        <v>8.5064046644371116E-3</v>
      </c>
      <c r="R128" s="2">
        <f t="shared" si="23"/>
        <v>8.5064046644371114</v>
      </c>
      <c r="S128" s="6"/>
      <c r="T128" s="6"/>
      <c r="U128" s="6"/>
      <c r="V128" s="3"/>
      <c r="W128" s="3"/>
      <c r="X128" s="3"/>
      <c r="Y128" s="3"/>
      <c r="Z128" s="6"/>
      <c r="AA128" s="3"/>
      <c r="AB128" s="3"/>
      <c r="AC128" s="3"/>
      <c r="AD128" s="3"/>
      <c r="AE128" s="3"/>
    </row>
    <row r="129" spans="4:31" x14ac:dyDescent="0.25">
      <c r="D129" s="7">
        <v>42487.666793391203</v>
      </c>
      <c r="E129" s="8">
        <f t="shared" ref="E129:E130" si="48">D129-(115*365+29)-365</f>
        <v>118.6667933912031</v>
      </c>
      <c r="F129" s="4">
        <f t="shared" ref="F129:F130" si="49">(E129-E128)*24</f>
        <v>2.6333611111622304</v>
      </c>
      <c r="G129" s="2">
        <v>73</v>
      </c>
      <c r="H129" s="3">
        <f t="shared" si="25"/>
        <v>3448</v>
      </c>
      <c r="I129">
        <v>654.21</v>
      </c>
      <c r="J129" s="4">
        <f t="shared" si="2"/>
        <v>4.5106209395999999</v>
      </c>
      <c r="K129">
        <v>23.47</v>
      </c>
      <c r="L129" s="6">
        <f t="shared" si="10"/>
        <v>2.9991962831025518E-3</v>
      </c>
      <c r="M129" s="6">
        <f t="shared" ref="M129:M130" si="50">M128+L129</f>
        <v>0.14140452364618378</v>
      </c>
      <c r="N129" s="6">
        <f t="shared" si="35"/>
        <v>141.40452364618378</v>
      </c>
      <c r="O129" s="6">
        <f t="shared" ref="O129:O130" si="51">L129/F129*1000</f>
        <v>1.138923283399921</v>
      </c>
      <c r="P129" s="9">
        <f t="shared" si="47"/>
        <v>0.13298049652216185</v>
      </c>
      <c r="Q129" s="9">
        <f t="shared" si="46"/>
        <v>1.1505600947539663E-2</v>
      </c>
      <c r="R129" s="2">
        <f t="shared" si="23"/>
        <v>11.505600947539662</v>
      </c>
      <c r="S129" s="6"/>
      <c r="T129" s="6"/>
      <c r="U129" s="6"/>
      <c r="V129" s="3"/>
      <c r="W129" s="3"/>
      <c r="X129" s="3"/>
      <c r="Y129" s="3"/>
      <c r="Z129" s="6"/>
      <c r="AA129" s="3"/>
      <c r="AB129" s="3"/>
      <c r="AC129" s="3"/>
      <c r="AD129" s="3"/>
      <c r="AE129" s="3"/>
    </row>
    <row r="130" spans="4:31" x14ac:dyDescent="0.25">
      <c r="D130" s="7">
        <v>42487.731840381944</v>
      </c>
      <c r="E130" s="8">
        <f t="shared" si="48"/>
        <v>118.73184038194449</v>
      </c>
      <c r="F130" s="4">
        <f t="shared" si="49"/>
        <v>1.5611277777934447</v>
      </c>
      <c r="G130">
        <v>71</v>
      </c>
      <c r="H130" s="3">
        <f t="shared" si="25"/>
        <v>3519</v>
      </c>
      <c r="I130">
        <v>645.03</v>
      </c>
      <c r="J130" s="4">
        <f t="shared" si="2"/>
        <v>4.4473270427999996</v>
      </c>
      <c r="K130">
        <v>23.34</v>
      </c>
      <c r="L130" s="6">
        <f t="shared" si="10"/>
        <v>2.9183055311558666E-3</v>
      </c>
      <c r="M130" s="6">
        <f t="shared" si="50"/>
        <v>0.14432282917733966</v>
      </c>
      <c r="N130" s="6">
        <f t="shared" si="35"/>
        <v>144.32282917733966</v>
      </c>
      <c r="O130" s="6">
        <f t="shared" si="51"/>
        <v>1.8693572510001115</v>
      </c>
      <c r="P130" s="9">
        <f t="shared" si="47"/>
        <v>0.13298049652216185</v>
      </c>
      <c r="Q130" s="9">
        <f t="shared" si="46"/>
        <v>1.4423906478695542E-2</v>
      </c>
      <c r="R130" s="2">
        <f t="shared" si="23"/>
        <v>14.423906478695542</v>
      </c>
      <c r="S130" s="6"/>
      <c r="T130" s="6"/>
      <c r="U130" s="6"/>
      <c r="V130" s="3"/>
      <c r="W130" s="3"/>
      <c r="X130" s="3"/>
      <c r="Y130" s="3"/>
      <c r="Z130" s="6"/>
      <c r="AA130" s="3"/>
      <c r="AB130" s="3"/>
      <c r="AC130" s="3"/>
      <c r="AD130" s="3"/>
      <c r="AE130" s="3"/>
    </row>
    <row r="131" spans="4:31" x14ac:dyDescent="0.25">
      <c r="D131" s="7">
        <v>42487.789803958331</v>
      </c>
      <c r="E131" s="8">
        <f t="shared" ref="E131:E133" si="52">D131-(115*365+29)-365</f>
        <v>118.78980395833059</v>
      </c>
      <c r="F131" s="4">
        <f t="shared" ref="F131:F133" si="53">(E131-E130)*24</f>
        <v>1.3911258332664147</v>
      </c>
      <c r="G131">
        <v>71</v>
      </c>
      <c r="H131" s="3">
        <f t="shared" si="25"/>
        <v>3590</v>
      </c>
      <c r="I131">
        <v>638.16</v>
      </c>
      <c r="J131" s="4">
        <f t="shared" si="2"/>
        <v>4.3999600416</v>
      </c>
      <c r="K131">
        <v>23.29</v>
      </c>
      <c r="L131" s="6">
        <f t="shared" si="10"/>
        <v>2.9187977564849644E-3</v>
      </c>
      <c r="M131" s="6">
        <f t="shared" ref="M131:M133" si="54">M130+L131</f>
        <v>0.14724162693382462</v>
      </c>
      <c r="N131" s="6">
        <f t="shared" ref="N131:N133" si="55">M131*1000</f>
        <v>147.24162693382462</v>
      </c>
      <c r="O131" s="6">
        <f t="shared" ref="O131:O133" si="56">L131/F131*1000</f>
        <v>2.0981550961723712</v>
      </c>
      <c r="P131" s="9">
        <f t="shared" si="47"/>
        <v>0.13298049652216185</v>
      </c>
      <c r="Q131" s="9">
        <f t="shared" ref="Q131:Q133" si="57">M131-$M$125</f>
        <v>1.7342704235180501E-2</v>
      </c>
      <c r="R131" s="2">
        <f t="shared" ref="R131:R133" si="58">Q131*1000</f>
        <v>17.342704235180502</v>
      </c>
      <c r="S131" s="6"/>
      <c r="T131" s="6"/>
      <c r="U131" s="6"/>
      <c r="V131" s="3"/>
      <c r="W131" s="3"/>
      <c r="X131" s="3"/>
      <c r="Y131" s="3"/>
      <c r="Z131" s="6"/>
      <c r="AA131" s="3"/>
      <c r="AB131" s="3"/>
      <c r="AC131" s="3"/>
      <c r="AD131" s="3"/>
      <c r="AE131" s="3"/>
    </row>
    <row r="132" spans="4:31" x14ac:dyDescent="0.25">
      <c r="D132" s="7">
        <v>42487.94205096065</v>
      </c>
      <c r="E132" s="8">
        <f t="shared" si="52"/>
        <v>118.94205096064979</v>
      </c>
      <c r="F132" s="4">
        <f t="shared" si="53"/>
        <v>3.6539280556607991</v>
      </c>
      <c r="G132">
        <v>69</v>
      </c>
      <c r="H132" s="3">
        <f t="shared" ref="H132:H195" si="59">H131+G132</f>
        <v>3659</v>
      </c>
      <c r="I132">
        <v>634.45000000000005</v>
      </c>
      <c r="J132" s="4">
        <f t="shared" si="2"/>
        <v>4.3743804820000003</v>
      </c>
      <c r="K132">
        <v>22.75</v>
      </c>
      <c r="L132" s="6">
        <f t="shared" si="10"/>
        <v>2.8417546886479439E-3</v>
      </c>
      <c r="M132" s="6">
        <f t="shared" si="54"/>
        <v>0.15008338162247256</v>
      </c>
      <c r="N132" s="6">
        <f t="shared" si="55"/>
        <v>150.08338162247256</v>
      </c>
      <c r="O132" s="6">
        <f t="shared" si="56"/>
        <v>0.77772595556319002</v>
      </c>
      <c r="P132" s="9">
        <f t="shared" si="47"/>
        <v>0.13298049652216185</v>
      </c>
      <c r="Q132" s="9">
        <f t="shared" si="57"/>
        <v>2.0184458923828447E-2</v>
      </c>
      <c r="R132" s="2">
        <f t="shared" si="58"/>
        <v>20.184458923828448</v>
      </c>
      <c r="S132" s="6"/>
      <c r="T132" s="6"/>
      <c r="U132" s="6"/>
      <c r="V132" s="3"/>
      <c r="W132" s="3"/>
      <c r="X132" s="3"/>
      <c r="Y132" s="3"/>
      <c r="Z132" s="6"/>
      <c r="AA132" s="3"/>
      <c r="AB132" s="3"/>
      <c r="AC132" s="3"/>
      <c r="AD132" s="3"/>
      <c r="AE132" s="3"/>
    </row>
    <row r="133" spans="4:31" x14ac:dyDescent="0.25">
      <c r="D133" s="7">
        <v>42488.368097106482</v>
      </c>
      <c r="E133" s="8">
        <f t="shared" si="52"/>
        <v>119.36809710648231</v>
      </c>
      <c r="F133" s="4">
        <f t="shared" si="53"/>
        <v>10.225107499980368</v>
      </c>
      <c r="G133">
        <v>69</v>
      </c>
      <c r="H133" s="3">
        <f t="shared" si="59"/>
        <v>3728</v>
      </c>
      <c r="I133">
        <v>632.78</v>
      </c>
      <c r="J133" s="4">
        <f t="shared" si="2"/>
        <v>4.3628662328000001</v>
      </c>
      <c r="K133">
        <v>24.11</v>
      </c>
      <c r="L133" s="6">
        <f t="shared" si="10"/>
        <v>2.8287533215734595E-3</v>
      </c>
      <c r="M133" s="6">
        <f t="shared" si="54"/>
        <v>0.15291213494404601</v>
      </c>
      <c r="N133" s="6">
        <f t="shared" si="55"/>
        <v>152.91213494404602</v>
      </c>
      <c r="O133" s="6">
        <f t="shared" si="56"/>
        <v>0.27664778307503279</v>
      </c>
      <c r="P133" s="9">
        <f t="shared" si="47"/>
        <v>0.13298049652216185</v>
      </c>
      <c r="Q133" s="9">
        <f t="shared" si="57"/>
        <v>2.3013212245401898E-2</v>
      </c>
      <c r="R133" s="2">
        <f t="shared" si="58"/>
        <v>23.013212245401899</v>
      </c>
      <c r="S133" s="6"/>
      <c r="T133" s="6"/>
      <c r="U133" s="6"/>
      <c r="V133" s="3"/>
      <c r="W133" s="3"/>
      <c r="X133" s="3"/>
      <c r="Y133" s="3"/>
      <c r="Z133" s="6"/>
      <c r="AA133" s="3"/>
      <c r="AB133" s="3"/>
      <c r="AC133" s="3"/>
      <c r="AD133" s="3"/>
      <c r="AE133" s="3"/>
    </row>
    <row r="134" spans="4:31" x14ac:dyDescent="0.25">
      <c r="D134" s="7">
        <v>42488.424718078706</v>
      </c>
      <c r="E134" s="8">
        <f t="shared" ref="E134:E136" si="60">D134-(115*365+29)-365</f>
        <v>119.42471807870606</v>
      </c>
      <c r="F134" s="4">
        <f t="shared" ref="F134:F136" si="61">(E134-E133)*24</f>
        <v>1.3589033333701082</v>
      </c>
      <c r="G134">
        <v>69</v>
      </c>
      <c r="H134" s="3">
        <f t="shared" si="59"/>
        <v>3797</v>
      </c>
      <c r="I134">
        <v>625.89</v>
      </c>
      <c r="J134" s="4">
        <f t="shared" si="2"/>
        <v>4.3153613363999996</v>
      </c>
      <c r="K134">
        <v>24.04</v>
      </c>
      <c r="L134" s="6">
        <f t="shared" si="10"/>
        <v>2.8294196048686921E-3</v>
      </c>
      <c r="M134" s="6">
        <f t="shared" ref="M134:M136" si="62">M133+L134</f>
        <v>0.1557415545489147</v>
      </c>
      <c r="N134" s="6">
        <f t="shared" ref="N134:N136" si="63">M134*1000</f>
        <v>155.74155454891471</v>
      </c>
      <c r="O134" s="6">
        <f t="shared" ref="O134:O136" si="64">L134/F134*1000</f>
        <v>2.0821345679178469</v>
      </c>
      <c r="P134" s="9">
        <f t="shared" si="47"/>
        <v>0.13298049652216185</v>
      </c>
      <c r="Q134" s="9">
        <f t="shared" ref="Q134:Q136" si="65">M134-$M$125</f>
        <v>2.5842631850270581E-2</v>
      </c>
      <c r="R134" s="2">
        <f t="shared" ref="R134:R136" si="66">Q134*1000</f>
        <v>25.842631850270582</v>
      </c>
      <c r="S134" s="6"/>
      <c r="T134" s="6"/>
      <c r="U134" s="6"/>
      <c r="V134" s="3"/>
      <c r="W134" s="3"/>
      <c r="X134" s="3"/>
      <c r="Y134" s="3"/>
      <c r="Z134" s="6"/>
      <c r="AA134" s="3"/>
      <c r="AB134" s="3"/>
      <c r="AC134" s="3"/>
      <c r="AD134" s="3"/>
      <c r="AE134" s="3"/>
    </row>
    <row r="135" spans="4:31" x14ac:dyDescent="0.25">
      <c r="D135" s="7">
        <v>42488.490251180556</v>
      </c>
      <c r="E135" s="8">
        <f t="shared" si="60"/>
        <v>119.49025118055579</v>
      </c>
      <c r="F135" s="4">
        <f t="shared" si="61"/>
        <v>1.5727944443933666</v>
      </c>
      <c r="G135">
        <v>69</v>
      </c>
      <c r="H135" s="3">
        <f t="shared" si="59"/>
        <v>3866</v>
      </c>
      <c r="I135">
        <v>621.87</v>
      </c>
      <c r="J135" s="4">
        <f t="shared" si="2"/>
        <v>4.2876444011999997</v>
      </c>
      <c r="K135">
        <v>23.7</v>
      </c>
      <c r="L135" s="6">
        <f t="shared" si="10"/>
        <v>2.8326603078016733E-3</v>
      </c>
      <c r="M135" s="6">
        <f t="shared" si="62"/>
        <v>0.15857421485671636</v>
      </c>
      <c r="N135" s="6">
        <f t="shared" si="63"/>
        <v>158.57421485671637</v>
      </c>
      <c r="O135" s="6">
        <f t="shared" si="64"/>
        <v>1.801036567683352</v>
      </c>
      <c r="P135" s="9">
        <f t="shared" si="47"/>
        <v>0.13298049652216185</v>
      </c>
      <c r="Q135" s="9">
        <f t="shared" si="65"/>
        <v>2.8675292158072241E-2</v>
      </c>
      <c r="R135" s="2">
        <f t="shared" si="66"/>
        <v>28.675292158072242</v>
      </c>
      <c r="S135" s="6"/>
      <c r="T135" s="6"/>
      <c r="U135" s="6"/>
      <c r="V135" s="3"/>
      <c r="W135" s="3"/>
      <c r="X135" s="3"/>
      <c r="Y135" s="3"/>
      <c r="Z135" s="6"/>
      <c r="AA135" s="3"/>
      <c r="AB135" s="3"/>
      <c r="AC135" s="3"/>
      <c r="AD135" s="3"/>
      <c r="AE135" s="3"/>
    </row>
    <row r="136" spans="4:31" x14ac:dyDescent="0.25">
      <c r="D136" s="7">
        <v>42488.563654745369</v>
      </c>
      <c r="E136" s="8">
        <f t="shared" si="60"/>
        <v>119.56365474536869</v>
      </c>
      <c r="F136" s="4">
        <f t="shared" si="61"/>
        <v>1.7616855555097573</v>
      </c>
      <c r="G136">
        <v>68</v>
      </c>
      <c r="H136" s="3">
        <f t="shared" si="59"/>
        <v>3934</v>
      </c>
      <c r="I136">
        <v>619.09</v>
      </c>
      <c r="J136" s="4">
        <f t="shared" si="2"/>
        <v>4.2684769683999999</v>
      </c>
      <c r="K136">
        <v>23.9</v>
      </c>
      <c r="L136" s="6">
        <f t="shared" si="10"/>
        <v>2.7897277060770533E-3</v>
      </c>
      <c r="M136" s="6">
        <f t="shared" si="62"/>
        <v>0.16136394256279341</v>
      </c>
      <c r="N136" s="6">
        <f t="shared" si="63"/>
        <v>161.3639425627934</v>
      </c>
      <c r="O136" s="6">
        <f t="shared" si="64"/>
        <v>1.5835559855457997</v>
      </c>
      <c r="P136" s="9">
        <f t="shared" si="47"/>
        <v>0.13298049652216185</v>
      </c>
      <c r="Q136" s="9">
        <f t="shared" si="65"/>
        <v>3.1465019864149291E-2</v>
      </c>
      <c r="R136" s="2">
        <f t="shared" si="66"/>
        <v>31.465019864149291</v>
      </c>
      <c r="S136" s="6"/>
      <c r="T136" s="6"/>
      <c r="U136" s="6"/>
      <c r="V136" s="3"/>
      <c r="W136" s="3"/>
      <c r="X136" s="3"/>
      <c r="Y136" s="3"/>
      <c r="Z136" s="6"/>
      <c r="AA136" s="3"/>
      <c r="AB136" s="3"/>
      <c r="AC136" s="3"/>
      <c r="AD136" s="3"/>
      <c r="AE136" s="3"/>
    </row>
    <row r="137" spans="4:31" x14ac:dyDescent="0.25">
      <c r="D137" s="7">
        <v>42488.627335960649</v>
      </c>
      <c r="E137" s="8">
        <f t="shared" ref="E137" si="67">D137-(115*365+29)-365</f>
        <v>119.62733596064936</v>
      </c>
      <c r="F137" s="4">
        <f t="shared" ref="F137" si="68">(E137-E136)*24</f>
        <v>1.5283491667360067</v>
      </c>
      <c r="G137">
        <v>68</v>
      </c>
      <c r="H137" s="3">
        <f t="shared" si="59"/>
        <v>4002</v>
      </c>
      <c r="I137">
        <v>615.76</v>
      </c>
      <c r="J137" s="4">
        <f t="shared" si="2"/>
        <v>4.2455174175999995</v>
      </c>
      <c r="K137">
        <v>23.96</v>
      </c>
      <c r="L137" s="6">
        <f t="shared" si="10"/>
        <v>2.7891643333788452E-3</v>
      </c>
      <c r="M137" s="6">
        <f t="shared" ref="M137" si="69">M136+L137</f>
        <v>0.16415310689617224</v>
      </c>
      <c r="N137" s="6">
        <f t="shared" ref="N137" si="70">M137*1000</f>
        <v>164.15310689617223</v>
      </c>
      <c r="O137" s="6">
        <f t="shared" ref="O137" si="71">L137/F137*1000</f>
        <v>1.8249523041488467</v>
      </c>
      <c r="P137" s="9">
        <f t="shared" si="47"/>
        <v>0.13298049652216185</v>
      </c>
      <c r="Q137" s="9">
        <f t="shared" ref="Q137" si="72">M137-$M$125</f>
        <v>3.4254184197528126E-2</v>
      </c>
      <c r="R137" s="2">
        <f t="shared" ref="R137" si="73">Q137*1000</f>
        <v>34.254184197528126</v>
      </c>
      <c r="S137" s="6"/>
      <c r="T137" s="6"/>
      <c r="U137" s="6"/>
      <c r="V137" s="3"/>
      <c r="W137" s="3"/>
      <c r="X137" s="3"/>
      <c r="Y137" s="3"/>
      <c r="Z137" s="6"/>
      <c r="AA137" s="3"/>
      <c r="AB137" s="3"/>
      <c r="AC137" s="3"/>
      <c r="AD137" s="3"/>
      <c r="AE137" s="3"/>
    </row>
    <row r="138" spans="4:31" x14ac:dyDescent="0.25">
      <c r="D138" s="7">
        <v>42488.698355219909</v>
      </c>
      <c r="E138" s="8">
        <f t="shared" ref="E138:E139" si="74">D138-(115*365+29)-365</f>
        <v>119.69835521990899</v>
      </c>
      <c r="F138" s="4">
        <f t="shared" ref="F138:F139" si="75">(E138-E137)*24</f>
        <v>1.7044622222310863</v>
      </c>
      <c r="G138">
        <v>68</v>
      </c>
      <c r="H138" s="3">
        <f t="shared" si="59"/>
        <v>4070</v>
      </c>
      <c r="I138">
        <v>613.41</v>
      </c>
      <c r="J138" s="4">
        <f t="shared" si="2"/>
        <v>4.2293147315999997</v>
      </c>
      <c r="K138">
        <v>24.6</v>
      </c>
      <c r="L138" s="6">
        <f t="shared" si="10"/>
        <v>2.7831691522760323E-3</v>
      </c>
      <c r="M138" s="6">
        <f t="shared" ref="M138:M139" si="76">M137+L138</f>
        <v>0.16693627604844827</v>
      </c>
      <c r="N138" s="6">
        <f t="shared" ref="N138:N139" si="77">M138*1000</f>
        <v>166.93627604844826</v>
      </c>
      <c r="O138" s="6">
        <f t="shared" ref="O138:O139" si="78">L138/F138*1000</f>
        <v>1.6328723018765141</v>
      </c>
      <c r="P138" s="9">
        <f t="shared" si="47"/>
        <v>0.13298049652216185</v>
      </c>
      <c r="Q138" s="9">
        <f t="shared" ref="Q138:Q139" si="79">M138-$M$125</f>
        <v>3.7037353349804153E-2</v>
      </c>
      <c r="R138" s="2">
        <f t="shared" ref="R138:R139" si="80">Q138*1000</f>
        <v>37.03735334980415</v>
      </c>
      <c r="S138" s="6"/>
      <c r="T138" s="6"/>
      <c r="U138" s="6"/>
      <c r="V138" s="3"/>
      <c r="W138" s="3"/>
      <c r="X138" s="3"/>
      <c r="Y138" s="3"/>
      <c r="Z138" s="6"/>
      <c r="AA138" s="3"/>
      <c r="AB138" s="3"/>
      <c r="AC138" s="3"/>
      <c r="AD138" s="3"/>
      <c r="AE138" s="3"/>
    </row>
    <row r="139" spans="4:31" x14ac:dyDescent="0.25">
      <c r="D139" s="7">
        <v>42492.456843877313</v>
      </c>
      <c r="E139" s="8">
        <f t="shared" si="74"/>
        <v>123.45684387731308</v>
      </c>
      <c r="F139" s="4">
        <f t="shared" si="75"/>
        <v>90.203727777698077</v>
      </c>
      <c r="G139">
        <v>68</v>
      </c>
      <c r="H139" s="3">
        <f t="shared" si="59"/>
        <v>4138</v>
      </c>
      <c r="I139">
        <v>620.04999999999995</v>
      </c>
      <c r="J139" s="4">
        <f t="shared" si="2"/>
        <v>4.2750959379999998</v>
      </c>
      <c r="K139">
        <v>24.78</v>
      </c>
      <c r="L139" s="6">
        <f t="shared" si="10"/>
        <v>2.7814876484079779E-3</v>
      </c>
      <c r="M139" s="6">
        <f t="shared" si="76"/>
        <v>0.16971776369685623</v>
      </c>
      <c r="N139" s="6">
        <f t="shared" si="77"/>
        <v>169.71776369685622</v>
      </c>
      <c r="O139" s="6">
        <f t="shared" si="78"/>
        <v>3.0835617517524276E-2</v>
      </c>
      <c r="P139" s="9">
        <f t="shared" si="47"/>
        <v>0.13298049652216185</v>
      </c>
      <c r="Q139" s="9">
        <f t="shared" si="79"/>
        <v>3.9818840998212118E-2</v>
      </c>
      <c r="R139" s="2">
        <f t="shared" si="80"/>
        <v>39.818840998212117</v>
      </c>
      <c r="S139" s="6"/>
      <c r="T139" s="6"/>
      <c r="U139" s="6"/>
      <c r="V139" s="3"/>
      <c r="W139" s="3"/>
      <c r="X139" s="3"/>
      <c r="Y139" s="3"/>
      <c r="Z139" s="6"/>
      <c r="AA139" s="3"/>
      <c r="AB139" s="3"/>
      <c r="AC139" s="3"/>
      <c r="AD139" s="3"/>
      <c r="AE139" s="3"/>
    </row>
    <row r="140" spans="4:31" x14ac:dyDescent="0.25">
      <c r="D140" s="7">
        <v>42492.528256678241</v>
      </c>
      <c r="E140" s="8">
        <f t="shared" ref="E140:E142" si="81">D140-(115*365+29)-365</f>
        <v>123.52825667824072</v>
      </c>
      <c r="F140" s="4">
        <f t="shared" ref="F140:F142" si="82">(E140-E139)*24</f>
        <v>1.713907222263515</v>
      </c>
      <c r="G140">
        <v>67</v>
      </c>
      <c r="H140" s="3">
        <f t="shared" si="59"/>
        <v>4205</v>
      </c>
      <c r="I140">
        <v>612.66999999999996</v>
      </c>
      <c r="J140" s="4">
        <f t="shared" si="2"/>
        <v>4.2242126091999994</v>
      </c>
      <c r="K140">
        <v>24.84</v>
      </c>
      <c r="L140" s="6">
        <f t="shared" si="10"/>
        <v>2.74003160444797E-3</v>
      </c>
      <c r="M140" s="6">
        <f t="shared" ref="M140:M142" si="83">M139+L140</f>
        <v>0.1724577953013042</v>
      </c>
      <c r="N140" s="6">
        <f t="shared" ref="N140:N142" si="84">M140*1000</f>
        <v>172.4577953013042</v>
      </c>
      <c r="O140" s="6">
        <f t="shared" ref="O140:O142" si="85">L140/F140*1000</f>
        <v>1.5987047425060021</v>
      </c>
      <c r="P140" s="9">
        <f t="shared" si="47"/>
        <v>0.13298049652216185</v>
      </c>
      <c r="Q140" s="9">
        <f t="shared" ref="Q140:Q142" si="86">M140-$M$125</f>
        <v>4.2558872602660086E-2</v>
      </c>
      <c r="R140" s="2">
        <f t="shared" ref="R140:R142" si="87">Q140*1000</f>
        <v>42.558872602660088</v>
      </c>
      <c r="S140" s="6"/>
      <c r="T140" s="6"/>
      <c r="U140" s="6"/>
      <c r="V140" s="3"/>
      <c r="W140" s="3"/>
      <c r="X140" s="3"/>
      <c r="Y140" s="3"/>
      <c r="Z140" s="6"/>
      <c r="AA140" s="3"/>
      <c r="AB140" s="3"/>
      <c r="AC140" s="3"/>
      <c r="AD140" s="3"/>
      <c r="AE140" s="3"/>
    </row>
    <row r="141" spans="4:31" x14ac:dyDescent="0.25">
      <c r="D141" s="7">
        <v>42492.584900798611</v>
      </c>
      <c r="E141" s="8">
        <f t="shared" si="81"/>
        <v>123.58490079861076</v>
      </c>
      <c r="F141" s="4">
        <f t="shared" si="82"/>
        <v>1.3594588888809085</v>
      </c>
      <c r="G141">
        <v>67</v>
      </c>
      <c r="H141" s="3">
        <f t="shared" si="59"/>
        <v>4272</v>
      </c>
      <c r="I141">
        <v>608.37</v>
      </c>
      <c r="J141" s="4">
        <f t="shared" si="2"/>
        <v>4.1945651412</v>
      </c>
      <c r="K141">
        <v>24.79</v>
      </c>
      <c r="L141" s="6">
        <f t="shared" si="10"/>
        <v>2.7404914338774607E-3</v>
      </c>
      <c r="M141" s="6">
        <f t="shared" si="83"/>
        <v>0.17519828673518167</v>
      </c>
      <c r="N141" s="6">
        <f t="shared" si="84"/>
        <v>175.19828673518168</v>
      </c>
      <c r="O141" s="6">
        <f t="shared" si="85"/>
        <v>2.0158692964473555</v>
      </c>
      <c r="P141" s="9">
        <f t="shared" si="47"/>
        <v>0.13298049652216185</v>
      </c>
      <c r="Q141" s="9">
        <f t="shared" si="86"/>
        <v>4.5299364036537559E-2</v>
      </c>
      <c r="R141" s="2">
        <f t="shared" si="87"/>
        <v>45.299364036537561</v>
      </c>
      <c r="S141" s="6"/>
      <c r="T141" s="6"/>
      <c r="U141" s="6"/>
      <c r="V141" s="3"/>
      <c r="W141" s="3"/>
      <c r="X141" s="3"/>
      <c r="Y141" s="3"/>
      <c r="Z141" s="6"/>
      <c r="AA141" s="3"/>
      <c r="AB141" s="3"/>
      <c r="AC141" s="3"/>
      <c r="AD141" s="3"/>
      <c r="AE141" s="3"/>
    </row>
    <row r="142" spans="4:31" x14ac:dyDescent="0.25">
      <c r="D142" s="7">
        <v>42492.645364398151</v>
      </c>
      <c r="E142" s="8">
        <f t="shared" si="81"/>
        <v>123.64536439815129</v>
      </c>
      <c r="F142" s="4">
        <f t="shared" si="82"/>
        <v>1.4511263889726251</v>
      </c>
      <c r="G142">
        <v>67</v>
      </c>
      <c r="H142" s="3">
        <f t="shared" si="59"/>
        <v>4339</v>
      </c>
      <c r="I142">
        <v>605.03</v>
      </c>
      <c r="J142" s="4">
        <f t="shared" si="2"/>
        <v>4.1715366427999996</v>
      </c>
      <c r="K142">
        <v>24.9</v>
      </c>
      <c r="L142" s="6">
        <f t="shared" si="10"/>
        <v>2.7394800127812468E-3</v>
      </c>
      <c r="M142" s="6">
        <f t="shared" si="83"/>
        <v>0.17793776674796291</v>
      </c>
      <c r="N142" s="6">
        <f t="shared" si="84"/>
        <v>177.93776674796291</v>
      </c>
      <c r="O142" s="6">
        <f t="shared" si="85"/>
        <v>1.8878300564299957</v>
      </c>
      <c r="P142" s="9">
        <f t="shared" si="47"/>
        <v>0.13298049652216185</v>
      </c>
      <c r="Q142" s="9">
        <f t="shared" si="86"/>
        <v>4.8038844049318796E-2</v>
      </c>
      <c r="R142" s="2">
        <f t="shared" si="87"/>
        <v>48.038844049318797</v>
      </c>
      <c r="S142" s="6"/>
      <c r="T142" s="6"/>
      <c r="U142" s="6"/>
      <c r="V142" s="3"/>
      <c r="W142" s="3"/>
      <c r="X142" s="3"/>
      <c r="Y142" s="3"/>
      <c r="Z142" s="6"/>
      <c r="AA142" s="3"/>
      <c r="AB142" s="3"/>
      <c r="AC142" s="3"/>
      <c r="AD142" s="3"/>
      <c r="AE142" s="3"/>
    </row>
    <row r="143" spans="4:31" x14ac:dyDescent="0.25">
      <c r="D143" s="7">
        <v>42492.717564236111</v>
      </c>
      <c r="E143" s="8">
        <f t="shared" ref="E143:E145" si="88">D143-(115*365+29)-365</f>
        <v>123.71756423611077</v>
      </c>
      <c r="F143" s="4">
        <f t="shared" ref="F143:F145" si="89">(E143-E142)*24</f>
        <v>1.7327961110277101</v>
      </c>
      <c r="G143">
        <v>67</v>
      </c>
      <c r="H143" s="3">
        <f t="shared" si="59"/>
        <v>4406</v>
      </c>
      <c r="I143">
        <v>602.29999999999995</v>
      </c>
      <c r="J143" s="4">
        <f t="shared" si="2"/>
        <v>4.1527139479999997</v>
      </c>
      <c r="K143">
        <v>24.89</v>
      </c>
      <c r="L143" s="6">
        <f t="shared" si="10"/>
        <v>2.7395719293029481E-3</v>
      </c>
      <c r="M143" s="6">
        <f t="shared" ref="M143:M145" si="90">M142+L143</f>
        <v>0.18067733867726585</v>
      </c>
      <c r="N143" s="6">
        <f t="shared" ref="N143:N145" si="91">M143*1000</f>
        <v>180.67733867726585</v>
      </c>
      <c r="O143" s="6">
        <f t="shared" ref="O143:O145" si="92">L143/F143*1000</f>
        <v>1.5810122794413046</v>
      </c>
      <c r="P143" s="9">
        <f t="shared" si="47"/>
        <v>0.13298049652216185</v>
      </c>
      <c r="Q143" s="9">
        <f t="shared" ref="Q143:Q145" si="93">M143-$M$125</f>
        <v>5.0778415978621733E-2</v>
      </c>
      <c r="R143" s="2">
        <f t="shared" ref="R143:R145" si="94">Q143*1000</f>
        <v>50.77841597862173</v>
      </c>
      <c r="S143" s="6"/>
      <c r="T143" s="6"/>
      <c r="U143" s="6"/>
      <c r="V143" s="3"/>
      <c r="W143" s="3"/>
      <c r="X143" s="3"/>
      <c r="Y143" s="3"/>
      <c r="Z143" s="6"/>
      <c r="AA143" s="3"/>
      <c r="AB143" s="3"/>
      <c r="AC143" s="3"/>
      <c r="AD143" s="3"/>
      <c r="AE143" s="3"/>
    </row>
    <row r="144" spans="4:31" x14ac:dyDescent="0.25">
      <c r="D144" s="7">
        <v>42492.867913043985</v>
      </c>
      <c r="E144" s="8">
        <f t="shared" si="88"/>
        <v>123.86791304398503</v>
      </c>
      <c r="F144" s="4">
        <f t="shared" si="89"/>
        <v>3.6083713889820501</v>
      </c>
      <c r="G144">
        <v>66</v>
      </c>
      <c r="H144" s="3">
        <f t="shared" si="59"/>
        <v>4472</v>
      </c>
      <c r="I144">
        <v>601.62</v>
      </c>
      <c r="J144" s="4">
        <f t="shared" si="2"/>
        <v>4.1480255112000002</v>
      </c>
      <c r="K144">
        <v>24.48</v>
      </c>
      <c r="L144" s="6">
        <f t="shared" si="10"/>
        <v>2.7024003646430551E-3</v>
      </c>
      <c r="M144" s="6">
        <f t="shared" si="90"/>
        <v>0.18337973904190891</v>
      </c>
      <c r="N144" s="6">
        <f t="shared" si="91"/>
        <v>183.37973904190892</v>
      </c>
      <c r="O144" s="6">
        <f t="shared" si="92"/>
        <v>0.74892522784508142</v>
      </c>
      <c r="P144" s="9">
        <f t="shared" si="47"/>
        <v>0.13298049652216185</v>
      </c>
      <c r="Q144" s="9">
        <f t="shared" si="93"/>
        <v>5.3480816343264792E-2</v>
      </c>
      <c r="R144" s="2">
        <f t="shared" si="94"/>
        <v>53.480816343264792</v>
      </c>
      <c r="S144" s="6"/>
      <c r="T144" s="6"/>
      <c r="U144" s="6"/>
      <c r="V144" s="3"/>
      <c r="W144" s="3"/>
      <c r="X144" s="3"/>
      <c r="Y144" s="3"/>
      <c r="Z144" s="6"/>
      <c r="AA144" s="3"/>
      <c r="AB144" s="3"/>
      <c r="AC144" s="3"/>
      <c r="AD144" s="3"/>
      <c r="AE144" s="3"/>
    </row>
    <row r="145" spans="4:31" x14ac:dyDescent="0.25">
      <c r="D145" s="7">
        <v>42493.311262627314</v>
      </c>
      <c r="E145" s="8">
        <f t="shared" si="88"/>
        <v>124.31126262731414</v>
      </c>
      <c r="F145" s="4">
        <f t="shared" si="89"/>
        <v>10.640389999898616</v>
      </c>
      <c r="G145">
        <v>66</v>
      </c>
      <c r="H145" s="3">
        <f t="shared" si="59"/>
        <v>4538</v>
      </c>
      <c r="I145">
        <v>600.78</v>
      </c>
      <c r="J145" s="4">
        <f t="shared" si="2"/>
        <v>4.1422339128000001</v>
      </c>
      <c r="K145">
        <v>24.46</v>
      </c>
      <c r="L145" s="6">
        <f t="shared" si="10"/>
        <v>2.7025819714684069E-3</v>
      </c>
      <c r="M145" s="6">
        <f t="shared" si="90"/>
        <v>0.18608232101337732</v>
      </c>
      <c r="N145" s="6">
        <f t="shared" si="91"/>
        <v>186.08232101337731</v>
      </c>
      <c r="O145" s="6">
        <f t="shared" si="92"/>
        <v>0.25399275510523184</v>
      </c>
      <c r="P145" s="9">
        <f t="shared" si="47"/>
        <v>0.13298049652216185</v>
      </c>
      <c r="Q145" s="9">
        <f t="shared" si="93"/>
        <v>5.6183398314733207E-2</v>
      </c>
      <c r="R145" s="2">
        <f t="shared" si="94"/>
        <v>56.183398314733211</v>
      </c>
      <c r="S145" s="6"/>
      <c r="T145" s="6"/>
      <c r="U145" s="6"/>
      <c r="V145" s="3"/>
      <c r="W145" s="3"/>
      <c r="X145" s="3"/>
      <c r="Y145" s="3"/>
      <c r="Z145" s="6"/>
      <c r="AA145" s="3"/>
      <c r="AB145" s="3"/>
      <c r="AC145" s="3"/>
      <c r="AD145" s="3"/>
      <c r="AE145" s="3"/>
    </row>
    <row r="146" spans="4:31" x14ac:dyDescent="0.25">
      <c r="D146" s="7">
        <v>42493.362374293982</v>
      </c>
      <c r="E146" s="8">
        <f t="shared" ref="E146:E148" si="95">D146-(115*365+29)-365</f>
        <v>124.3623742939817</v>
      </c>
      <c r="F146" s="4">
        <f t="shared" ref="F146:F148" si="96">(E146-E145)*24</f>
        <v>1.2266800000215881</v>
      </c>
      <c r="G146">
        <v>66</v>
      </c>
      <c r="H146" s="3">
        <f t="shared" si="59"/>
        <v>4604</v>
      </c>
      <c r="I146">
        <v>595.16</v>
      </c>
      <c r="J146" s="4">
        <f t="shared" si="2"/>
        <v>4.1034853615999998</v>
      </c>
      <c r="K146">
        <v>24.64</v>
      </c>
      <c r="L146" s="6">
        <f t="shared" si="10"/>
        <v>2.7009483882222793E-3</v>
      </c>
      <c r="M146" s="6">
        <f t="shared" ref="M146:M148" si="97">M145+L146</f>
        <v>0.18878326940159959</v>
      </c>
      <c r="N146" s="6">
        <f t="shared" ref="N146:N148" si="98">M146*1000</f>
        <v>188.7832694015996</v>
      </c>
      <c r="O146" s="6">
        <f t="shared" ref="O146:O148" si="99">L146/F146*1000</f>
        <v>2.2018361660536945</v>
      </c>
      <c r="P146" s="9">
        <f t="shared" si="47"/>
        <v>0.13298049652216185</v>
      </c>
      <c r="Q146" s="9">
        <f t="shared" ref="Q146:Q148" si="100">M146-$M$125</f>
        <v>5.8884346702955476E-2</v>
      </c>
      <c r="R146" s="2">
        <f t="shared" ref="R146:R148" si="101">Q146*1000</f>
        <v>58.884346702955476</v>
      </c>
      <c r="S146" s="6"/>
      <c r="T146" s="6"/>
      <c r="U146" s="6"/>
      <c r="V146" s="3"/>
      <c r="W146" s="3"/>
      <c r="X146" s="3"/>
      <c r="Y146" s="3"/>
      <c r="Z146" s="6"/>
      <c r="AA146" s="3"/>
      <c r="AB146" s="3"/>
      <c r="AC146" s="3"/>
      <c r="AD146" s="3"/>
      <c r="AE146" s="3"/>
    </row>
    <row r="147" spans="4:31" x14ac:dyDescent="0.25">
      <c r="D147" s="7">
        <v>42493.458220196757</v>
      </c>
      <c r="E147" s="8">
        <f t="shared" si="95"/>
        <v>124.45822019675688</v>
      </c>
      <c r="F147" s="4">
        <f t="shared" si="96"/>
        <v>2.300301666604355</v>
      </c>
      <c r="G147" s="2">
        <v>65</v>
      </c>
      <c r="H147" s="3">
        <f t="shared" si="59"/>
        <v>4669</v>
      </c>
      <c r="I147">
        <v>591.88</v>
      </c>
      <c r="J147" s="4">
        <f t="shared" si="2"/>
        <v>4.0808705488000001</v>
      </c>
      <c r="K147">
        <v>23.53</v>
      </c>
      <c r="L147" s="6">
        <f t="shared" si="10"/>
        <v>2.669977158042249E-3</v>
      </c>
      <c r="M147" s="6">
        <f t="shared" si="97"/>
        <v>0.19145324655964183</v>
      </c>
      <c r="N147" s="6">
        <f t="shared" si="98"/>
        <v>191.45324655964183</v>
      </c>
      <c r="O147" s="6">
        <f t="shared" si="99"/>
        <v>1.1607073962536396</v>
      </c>
      <c r="P147" s="9">
        <f t="shared" si="47"/>
        <v>0.13298049652216185</v>
      </c>
      <c r="Q147" s="9">
        <f t="shared" si="100"/>
        <v>6.1554323860997712E-2</v>
      </c>
      <c r="R147" s="2">
        <f t="shared" si="101"/>
        <v>61.554323860997712</v>
      </c>
      <c r="S147" s="6"/>
      <c r="T147" s="6"/>
      <c r="U147" s="6"/>
      <c r="V147" s="3"/>
      <c r="W147" s="3"/>
      <c r="X147" s="3"/>
      <c r="Y147" s="3"/>
      <c r="Z147" s="6"/>
      <c r="AA147" s="3"/>
      <c r="AB147" s="3"/>
      <c r="AC147" s="3"/>
      <c r="AD147" s="3"/>
      <c r="AE147" s="3"/>
    </row>
    <row r="148" spans="4:31" x14ac:dyDescent="0.25">
      <c r="D148" s="7">
        <v>42493.544991944444</v>
      </c>
      <c r="E148" s="8">
        <f t="shared" si="95"/>
        <v>124.54499194444361</v>
      </c>
      <c r="F148" s="4">
        <f t="shared" si="96"/>
        <v>2.0825219444814138</v>
      </c>
      <c r="G148">
        <v>64</v>
      </c>
      <c r="H148" s="3">
        <f t="shared" si="59"/>
        <v>4733</v>
      </c>
      <c r="I148">
        <v>586.35</v>
      </c>
      <c r="J148" s="4">
        <f t="shared" si="2"/>
        <v>4.0427425259999996</v>
      </c>
      <c r="K148">
        <v>23.13</v>
      </c>
      <c r="L148" s="6">
        <f t="shared" si="10"/>
        <v>2.6324497973782787E-3</v>
      </c>
      <c r="M148" s="6">
        <f t="shared" si="97"/>
        <v>0.19408569635702011</v>
      </c>
      <c r="N148" s="6">
        <f t="shared" si="98"/>
        <v>194.08569635702011</v>
      </c>
      <c r="O148" s="6">
        <f t="shared" si="99"/>
        <v>1.2640682151533376</v>
      </c>
      <c r="P148" s="9">
        <f t="shared" si="47"/>
        <v>0.13298049652216185</v>
      </c>
      <c r="Q148" s="9">
        <f t="shared" si="100"/>
        <v>6.4186773658375995E-2</v>
      </c>
      <c r="R148" s="2">
        <f t="shared" si="101"/>
        <v>64.186773658375998</v>
      </c>
      <c r="S148" s="6"/>
      <c r="T148" s="6"/>
      <c r="U148" s="6"/>
      <c r="V148" s="3"/>
      <c r="W148" s="3"/>
      <c r="X148" s="3"/>
      <c r="Y148" s="3"/>
      <c r="Z148" s="6"/>
      <c r="AA148" s="3"/>
      <c r="AB148" s="3"/>
      <c r="AC148" s="3"/>
      <c r="AD148" s="3"/>
      <c r="AE148" s="3"/>
    </row>
    <row r="149" spans="4:31" x14ac:dyDescent="0.25">
      <c r="D149" s="7">
        <v>42493.611161620371</v>
      </c>
      <c r="E149" s="8">
        <f t="shared" ref="E149:E152" si="102">D149-(115*365+29)-365</f>
        <v>124.61116162037069</v>
      </c>
      <c r="F149" s="4">
        <f t="shared" ref="F149:F152" si="103">(E149-E148)*24</f>
        <v>1.5880722222500481</v>
      </c>
      <c r="G149">
        <v>64</v>
      </c>
      <c r="H149" s="3">
        <f t="shared" si="59"/>
        <v>4797</v>
      </c>
      <c r="I149">
        <v>583.16</v>
      </c>
      <c r="J149" s="4">
        <f t="shared" si="2"/>
        <v>4.0207482415999998</v>
      </c>
      <c r="K149">
        <v>22.84</v>
      </c>
      <c r="L149" s="6">
        <f t="shared" si="10"/>
        <v>2.6350289738411312E-3</v>
      </c>
      <c r="M149" s="6">
        <f t="shared" ref="M149:M152" si="104">M148+L149</f>
        <v>0.19672072533086124</v>
      </c>
      <c r="N149" s="6">
        <f t="shared" ref="N149:N152" si="105">M149*1000</f>
        <v>196.72072533086123</v>
      </c>
      <c r="O149" s="6">
        <f t="shared" ref="O149:O152" si="106">L149/F149*1000</f>
        <v>1.659262681458977</v>
      </c>
      <c r="P149" s="9">
        <f t="shared" si="47"/>
        <v>0.13298049652216185</v>
      </c>
      <c r="Q149" s="9">
        <f t="shared" ref="Q149:Q152" si="107">M149-$M$125</f>
        <v>6.6821802632217125E-2</v>
      </c>
      <c r="R149" s="2">
        <f t="shared" ref="R149:R152" si="108">Q149*1000</f>
        <v>66.821802632217128</v>
      </c>
      <c r="S149" s="6"/>
      <c r="T149" s="6"/>
      <c r="U149" s="6"/>
      <c r="V149" s="3"/>
      <c r="W149" s="3"/>
      <c r="X149" s="3"/>
      <c r="Y149" s="3"/>
      <c r="Z149" s="6"/>
      <c r="AA149" s="3"/>
      <c r="AB149" s="3"/>
      <c r="AC149" s="3"/>
      <c r="AD149" s="3"/>
      <c r="AE149" s="3"/>
    </row>
    <row r="150" spans="4:31" x14ac:dyDescent="0.25">
      <c r="D150" s="7">
        <v>42493.674345162035</v>
      </c>
      <c r="E150" s="8">
        <f t="shared" si="102"/>
        <v>124.67434516203502</v>
      </c>
      <c r="F150" s="4">
        <f t="shared" si="103"/>
        <v>1.5164049999439158</v>
      </c>
      <c r="G150">
        <v>62</v>
      </c>
      <c r="H150" s="3">
        <f t="shared" si="59"/>
        <v>4859</v>
      </c>
      <c r="I150">
        <v>580.17999999999995</v>
      </c>
      <c r="J150" s="4">
        <f t="shared" si="2"/>
        <v>4.0002018567999995</v>
      </c>
      <c r="K150">
        <v>22.86</v>
      </c>
      <c r="L150" s="6">
        <f t="shared" si="10"/>
        <v>2.552511845565218E-3</v>
      </c>
      <c r="M150" s="6">
        <f t="shared" si="104"/>
        <v>0.19927323717642645</v>
      </c>
      <c r="N150" s="6">
        <f t="shared" si="105"/>
        <v>199.27323717642645</v>
      </c>
      <c r="O150" s="6">
        <f t="shared" si="106"/>
        <v>1.6832652527917165</v>
      </c>
      <c r="P150" s="9">
        <f t="shared" si="47"/>
        <v>0.13298049652216185</v>
      </c>
      <c r="Q150" s="9">
        <f t="shared" si="107"/>
        <v>6.9374314477782334E-2</v>
      </c>
      <c r="R150" s="2">
        <f t="shared" si="108"/>
        <v>69.374314477782335</v>
      </c>
      <c r="S150" s="6"/>
      <c r="T150" s="6"/>
      <c r="U150" s="6"/>
      <c r="V150" s="3"/>
      <c r="W150" s="3"/>
      <c r="X150" s="3"/>
      <c r="Y150" s="3"/>
      <c r="Z150" s="6"/>
      <c r="AA150" s="3"/>
      <c r="AB150" s="3"/>
      <c r="AC150" s="3"/>
      <c r="AD150" s="3"/>
      <c r="AE150" s="3"/>
    </row>
    <row r="151" spans="4:31" x14ac:dyDescent="0.25">
      <c r="D151" s="7">
        <v>42493.73950787037</v>
      </c>
      <c r="E151" s="8">
        <f t="shared" si="102"/>
        <v>124.73950787037029</v>
      </c>
      <c r="F151" s="4">
        <f t="shared" si="103"/>
        <v>1.5639050000463612</v>
      </c>
      <c r="G151">
        <v>63</v>
      </c>
      <c r="H151" s="3">
        <f t="shared" si="59"/>
        <v>4922</v>
      </c>
      <c r="I151">
        <v>576.32000000000005</v>
      </c>
      <c r="J151" s="4">
        <f t="shared" si="2"/>
        <v>3.9735880832000001</v>
      </c>
      <c r="K151">
        <v>22.76</v>
      </c>
      <c r="L151" s="6">
        <f t="shared" si="10"/>
        <v>2.5945579016812487E-3</v>
      </c>
      <c r="M151" s="6">
        <f t="shared" si="104"/>
        <v>0.2018677950781077</v>
      </c>
      <c r="N151" s="6">
        <f t="shared" si="105"/>
        <v>201.86779507810769</v>
      </c>
      <c r="O151" s="6">
        <f t="shared" si="106"/>
        <v>1.6590252615116226</v>
      </c>
      <c r="P151" s="9">
        <f t="shared" si="47"/>
        <v>0.13298049652216185</v>
      </c>
      <c r="Q151" s="9">
        <f t="shared" si="107"/>
        <v>7.1968872379463589E-2</v>
      </c>
      <c r="R151" s="2">
        <f t="shared" si="108"/>
        <v>71.968872379463591</v>
      </c>
      <c r="S151" s="6"/>
      <c r="T151" s="6"/>
      <c r="U151" s="6"/>
      <c r="V151" s="3"/>
      <c r="W151" s="3"/>
      <c r="X151" s="3"/>
      <c r="Y151" s="3"/>
      <c r="Z151" s="6"/>
      <c r="AA151" s="3"/>
      <c r="AB151" s="3"/>
      <c r="AC151" s="3"/>
      <c r="AD151" s="3"/>
      <c r="AE151" s="3"/>
    </row>
    <row r="152" spans="4:31" x14ac:dyDescent="0.25">
      <c r="D152" s="7">
        <v>42494.348680960647</v>
      </c>
      <c r="E152" s="8">
        <f t="shared" si="102"/>
        <v>125.34868096064747</v>
      </c>
      <c r="F152" s="4">
        <f t="shared" si="103"/>
        <v>14.620154166652355</v>
      </c>
      <c r="G152">
        <v>63</v>
      </c>
      <c r="H152" s="3">
        <f t="shared" si="59"/>
        <v>4985</v>
      </c>
      <c r="I152">
        <v>578.71</v>
      </c>
      <c r="J152" s="4">
        <f t="shared" si="2"/>
        <v>3.9900665596000002</v>
      </c>
      <c r="K152">
        <v>24.6</v>
      </c>
      <c r="L152" s="6">
        <f t="shared" si="10"/>
        <v>2.5785243616675002E-3</v>
      </c>
      <c r="M152" s="6">
        <f t="shared" si="104"/>
        <v>0.2044463194397752</v>
      </c>
      <c r="N152" s="6">
        <f t="shared" si="105"/>
        <v>204.44631943977521</v>
      </c>
      <c r="O152" s="6">
        <f t="shared" si="106"/>
        <v>0.1763677955974603</v>
      </c>
      <c r="P152" s="9">
        <f t="shared" si="47"/>
        <v>0.13298049652216185</v>
      </c>
      <c r="Q152" s="9">
        <f t="shared" si="107"/>
        <v>7.4547396741131089E-2</v>
      </c>
      <c r="R152" s="2">
        <f t="shared" si="108"/>
        <v>74.547396741131095</v>
      </c>
      <c r="S152" s="6"/>
      <c r="T152" s="6"/>
      <c r="U152" s="6"/>
      <c r="V152" s="3"/>
      <c r="W152" s="3"/>
      <c r="X152" s="3"/>
      <c r="Y152" s="3"/>
      <c r="Z152" s="6"/>
      <c r="AA152" s="3"/>
      <c r="AB152" s="3"/>
      <c r="AC152" s="3"/>
      <c r="AD152" s="3"/>
      <c r="AE152" s="3"/>
    </row>
    <row r="153" spans="4:31" x14ac:dyDescent="0.25">
      <c r="D153" s="7">
        <v>42494.416922407407</v>
      </c>
      <c r="E153" s="8">
        <f t="shared" ref="E153:E155" si="109">D153-(115*365+29)-365</f>
        <v>125.41692240740667</v>
      </c>
      <c r="F153" s="4">
        <f t="shared" ref="F153:F155" si="110">(E153-E152)*24</f>
        <v>1.6377947222208604</v>
      </c>
      <c r="G153">
        <v>62</v>
      </c>
      <c r="H153" s="3">
        <f t="shared" si="59"/>
        <v>5047</v>
      </c>
      <c r="I153">
        <v>573.16</v>
      </c>
      <c r="J153" s="4">
        <f t="shared" si="2"/>
        <v>3.9518006415999998</v>
      </c>
      <c r="K153">
        <v>23.32</v>
      </c>
      <c r="L153" s="6">
        <f t="shared" si="10"/>
        <v>2.548551392740447E-3</v>
      </c>
      <c r="M153" s="6">
        <f t="shared" ref="M153:M155" si="111">M152+L153</f>
        <v>0.20699487083251564</v>
      </c>
      <c r="N153" s="6">
        <f t="shared" ref="N153:N155" si="112">M153*1000</f>
        <v>206.99487083251563</v>
      </c>
      <c r="O153" s="6">
        <f t="shared" ref="O153:O155" si="113">L153/F153*1000</f>
        <v>1.556087193445461</v>
      </c>
      <c r="P153" s="9">
        <f t="shared" si="47"/>
        <v>0.13298049652216185</v>
      </c>
      <c r="Q153" s="9">
        <f t="shared" ref="Q153:Q155" si="114">M153-$M$125</f>
        <v>7.7095948133871522E-2</v>
      </c>
      <c r="R153" s="2">
        <f t="shared" ref="R153:R155" si="115">Q153*1000</f>
        <v>77.095948133871516</v>
      </c>
      <c r="S153" s="6"/>
      <c r="T153" s="6"/>
      <c r="U153" s="6"/>
      <c r="V153" s="3"/>
      <c r="W153" s="3"/>
      <c r="X153" s="3"/>
      <c r="Y153" s="3"/>
      <c r="Z153" s="6"/>
      <c r="AA153" s="3"/>
      <c r="AB153" s="3"/>
      <c r="AC153" s="3"/>
      <c r="AD153" s="3"/>
      <c r="AE153" s="3"/>
    </row>
    <row r="154" spans="4:31" x14ac:dyDescent="0.25">
      <c r="D154" s="7">
        <v>42494.486957881942</v>
      </c>
      <c r="E154" s="8">
        <f t="shared" si="109"/>
        <v>125.48695788194163</v>
      </c>
      <c r="F154" s="4">
        <f t="shared" si="110"/>
        <v>1.6808513888390735</v>
      </c>
      <c r="G154">
        <v>61</v>
      </c>
      <c r="H154" s="3">
        <f t="shared" si="59"/>
        <v>5108</v>
      </c>
      <c r="I154">
        <v>567.72</v>
      </c>
      <c r="J154" s="4">
        <f t="shared" si="2"/>
        <v>3.9142931472</v>
      </c>
      <c r="K154">
        <v>23.14</v>
      </c>
      <c r="L154" s="6">
        <f t="shared" si="10"/>
        <v>2.5089690307638535E-3</v>
      </c>
      <c r="M154" s="6">
        <f t="shared" si="111"/>
        <v>0.2095038398632795</v>
      </c>
      <c r="N154" s="6">
        <f t="shared" si="112"/>
        <v>209.5038398632795</v>
      </c>
      <c r="O154" s="6">
        <f t="shared" si="113"/>
        <v>1.4926774891721644</v>
      </c>
      <c r="P154" s="9">
        <f t="shared" si="47"/>
        <v>0.13298049652216185</v>
      </c>
      <c r="Q154" s="9">
        <f t="shared" si="114"/>
        <v>7.9604917164635386E-2</v>
      </c>
      <c r="R154" s="2">
        <f t="shared" si="115"/>
        <v>79.604917164635381</v>
      </c>
      <c r="S154" s="6"/>
      <c r="T154" s="6"/>
      <c r="U154" s="6"/>
      <c r="V154" s="3"/>
      <c r="W154" s="3"/>
      <c r="X154" s="3"/>
      <c r="Y154" s="3"/>
      <c r="Z154" s="6"/>
      <c r="AA154" s="3"/>
      <c r="AB154" s="3"/>
      <c r="AC154" s="3"/>
      <c r="AD154" s="3"/>
      <c r="AE154" s="3"/>
    </row>
    <row r="155" spans="4:31" x14ac:dyDescent="0.25">
      <c r="D155" s="7">
        <v>42494.545928402775</v>
      </c>
      <c r="E155" s="8">
        <f t="shared" si="109"/>
        <v>125.54592840277473</v>
      </c>
      <c r="F155" s="4">
        <f t="shared" si="110"/>
        <v>1.4152924999943934</v>
      </c>
      <c r="G155">
        <v>62</v>
      </c>
      <c r="H155" s="3">
        <f t="shared" si="59"/>
        <v>5170</v>
      </c>
      <c r="I155">
        <v>565.16</v>
      </c>
      <c r="J155" s="4">
        <f t="shared" si="2"/>
        <v>3.8966425615999998</v>
      </c>
      <c r="K155">
        <v>23.37</v>
      </c>
      <c r="L155" s="6">
        <f t="shared" ref="L155:L244" si="116">(101325*(G155/1000000))/(8.314462*(K155+273.15))</f>
        <v>2.5481216491493332E-3</v>
      </c>
      <c r="M155" s="6">
        <f t="shared" si="111"/>
        <v>0.21205196151242883</v>
      </c>
      <c r="N155" s="6">
        <f t="shared" si="112"/>
        <v>212.05196151242885</v>
      </c>
      <c r="O155" s="6">
        <f t="shared" si="113"/>
        <v>1.8004205131867987</v>
      </c>
      <c r="P155" s="9">
        <f t="shared" si="47"/>
        <v>0.13298049652216185</v>
      </c>
      <c r="Q155" s="9">
        <f t="shared" si="114"/>
        <v>8.2153038813784718E-2</v>
      </c>
      <c r="R155" s="2">
        <f t="shared" si="115"/>
        <v>82.153038813784718</v>
      </c>
      <c r="S155" s="6"/>
      <c r="T155" s="6"/>
      <c r="U155" s="6"/>
      <c r="V155" s="3"/>
      <c r="W155" s="3"/>
      <c r="X155" s="3"/>
      <c r="Y155" s="3"/>
      <c r="Z155" s="6"/>
      <c r="AA155" s="3"/>
      <c r="AB155" s="3"/>
      <c r="AC155" s="3"/>
      <c r="AD155" s="3"/>
      <c r="AE155" s="3"/>
    </row>
    <row r="156" spans="4:31" x14ac:dyDescent="0.25">
      <c r="D156" s="7">
        <v>42494.605570219908</v>
      </c>
      <c r="E156" s="8">
        <f t="shared" ref="E156:E161" si="117">D156-(115*365+29)-365</f>
        <v>125.60557021990826</v>
      </c>
      <c r="F156" s="4">
        <f t="shared" ref="F156:F161" si="118">(E156-E155)*24</f>
        <v>1.4314036112045869</v>
      </c>
      <c r="G156">
        <v>62</v>
      </c>
      <c r="H156" s="3">
        <f t="shared" si="59"/>
        <v>5232</v>
      </c>
      <c r="I156">
        <v>562.4</v>
      </c>
      <c r="J156" s="4">
        <f t="shared" si="2"/>
        <v>3.8776130239999995</v>
      </c>
      <c r="K156">
        <v>23.3</v>
      </c>
      <c r="L156" s="6">
        <f t="shared" si="116"/>
        <v>2.5487233307666056E-3</v>
      </c>
      <c r="M156" s="6">
        <f t="shared" ref="M156:M161" si="119">M155+L156</f>
        <v>0.21460068484319544</v>
      </c>
      <c r="N156" s="6">
        <f t="shared" ref="N156:N161" si="120">M156*1000</f>
        <v>214.60068484319544</v>
      </c>
      <c r="O156" s="6">
        <f t="shared" ref="O156:O161" si="121">L156/F156*1000</f>
        <v>1.7805762894657968</v>
      </c>
      <c r="P156" s="9">
        <f t="shared" si="47"/>
        <v>0.13298049652216185</v>
      </c>
      <c r="Q156" s="9">
        <f t="shared" ref="Q156:Q161" si="122">M156-$M$125</f>
        <v>8.4701762144551329E-2</v>
      </c>
      <c r="R156" s="2">
        <f t="shared" ref="R156:R161" si="123">Q156*1000</f>
        <v>84.701762144551324</v>
      </c>
      <c r="S156" s="6"/>
      <c r="T156" s="6"/>
      <c r="U156" s="6"/>
      <c r="V156" s="3"/>
      <c r="W156" s="3"/>
      <c r="X156" s="3"/>
      <c r="Y156" s="3"/>
      <c r="Z156" s="6"/>
      <c r="AA156" s="3"/>
      <c r="AB156" s="3"/>
      <c r="AC156" s="3"/>
      <c r="AD156" s="3"/>
      <c r="AE156" s="3"/>
    </row>
    <row r="157" spans="4:31" x14ac:dyDescent="0.25">
      <c r="D157" s="7">
        <v>42494.674436678244</v>
      </c>
      <c r="E157" s="8">
        <f t="shared" si="117"/>
        <v>125.67443667824409</v>
      </c>
      <c r="F157" s="4">
        <f t="shared" si="118"/>
        <v>1.6527950000599958</v>
      </c>
      <c r="G157">
        <v>60</v>
      </c>
      <c r="H157" s="3">
        <f t="shared" si="59"/>
        <v>5292</v>
      </c>
      <c r="I157">
        <v>560.12</v>
      </c>
      <c r="J157" s="4">
        <f t="shared" si="2"/>
        <v>3.8618929712000001</v>
      </c>
      <c r="K157">
        <v>23.48</v>
      </c>
      <c r="L157" s="6">
        <f t="shared" si="116"/>
        <v>2.4650097321386377E-3</v>
      </c>
      <c r="M157" s="6">
        <f t="shared" si="119"/>
        <v>0.21706569457533409</v>
      </c>
      <c r="N157" s="6">
        <f t="shared" si="120"/>
        <v>217.06569457533408</v>
      </c>
      <c r="O157" s="6">
        <f t="shared" si="121"/>
        <v>1.4914189188914286</v>
      </c>
      <c r="P157" s="9">
        <f t="shared" si="47"/>
        <v>0.13298049652216185</v>
      </c>
      <c r="Q157" s="9">
        <f t="shared" si="122"/>
        <v>8.7166771876689975E-2</v>
      </c>
      <c r="R157" s="2">
        <f t="shared" si="123"/>
        <v>87.166771876689978</v>
      </c>
      <c r="S157" s="6"/>
      <c r="T157" s="6"/>
      <c r="U157" s="6"/>
      <c r="V157" s="3"/>
      <c r="W157" s="3"/>
      <c r="X157" s="3"/>
      <c r="Y157" s="3"/>
      <c r="Z157" s="6"/>
      <c r="AA157" s="3"/>
      <c r="AB157" s="3"/>
      <c r="AC157" s="3"/>
      <c r="AD157" s="3"/>
      <c r="AE157" s="3"/>
    </row>
    <row r="158" spans="4:31" x14ac:dyDescent="0.25">
      <c r="D158" s="7">
        <v>42494.715224155094</v>
      </c>
      <c r="E158" s="8">
        <f t="shared" si="117"/>
        <v>125.71522415509389</v>
      </c>
      <c r="F158" s="4">
        <f t="shared" si="118"/>
        <v>0.97889944439521059</v>
      </c>
      <c r="G158">
        <v>62</v>
      </c>
      <c r="H158" s="3">
        <f t="shared" si="59"/>
        <v>5354</v>
      </c>
      <c r="I158">
        <v>555.53</v>
      </c>
      <c r="J158" s="4">
        <f t="shared" si="2"/>
        <v>3.8302460227999995</v>
      </c>
      <c r="K158">
        <v>23.42</v>
      </c>
      <c r="L158" s="6">
        <f t="shared" si="116"/>
        <v>2.5476920504628256E-3</v>
      </c>
      <c r="M158" s="6">
        <f t="shared" si="119"/>
        <v>0.21961338662579691</v>
      </c>
      <c r="N158" s="6">
        <f t="shared" si="120"/>
        <v>219.61338662579692</v>
      </c>
      <c r="O158" s="6">
        <f t="shared" si="121"/>
        <v>2.6026085366070011</v>
      </c>
      <c r="P158" s="9">
        <f t="shared" si="47"/>
        <v>0.13298049652216185</v>
      </c>
      <c r="Q158" s="9">
        <f t="shared" si="122"/>
        <v>8.9714463927152793E-2</v>
      </c>
      <c r="R158" s="2">
        <f t="shared" si="123"/>
        <v>89.714463927152792</v>
      </c>
      <c r="S158" s="6"/>
      <c r="T158" s="6"/>
      <c r="U158" s="6"/>
      <c r="V158" s="3"/>
      <c r="W158" s="3"/>
      <c r="X158" s="3"/>
      <c r="Y158" s="3"/>
      <c r="Z158" s="6"/>
      <c r="AA158" s="3"/>
      <c r="AB158" s="3"/>
      <c r="AC158" s="3"/>
      <c r="AD158" s="3"/>
      <c r="AE158" s="3"/>
    </row>
    <row r="159" spans="4:31" x14ac:dyDescent="0.25">
      <c r="D159" s="7">
        <v>42494.83089665509</v>
      </c>
      <c r="E159" s="8">
        <f t="shared" si="117"/>
        <v>125.83089665509033</v>
      </c>
      <c r="F159" s="4">
        <f t="shared" si="118"/>
        <v>2.7761399999144487</v>
      </c>
      <c r="G159">
        <v>62</v>
      </c>
      <c r="H159" s="3">
        <f t="shared" si="59"/>
        <v>5416</v>
      </c>
      <c r="I159">
        <v>556.05999999999995</v>
      </c>
      <c r="J159" s="4">
        <f t="shared" si="2"/>
        <v>3.8339002455999993</v>
      </c>
      <c r="K159">
        <v>23.023</v>
      </c>
      <c r="L159" s="6">
        <f t="shared" si="116"/>
        <v>2.551107060419958E-3</v>
      </c>
      <c r="M159" s="6">
        <f t="shared" si="119"/>
        <v>0.22216449368621688</v>
      </c>
      <c r="N159" s="6">
        <f t="shared" si="120"/>
        <v>222.16449368621687</v>
      </c>
      <c r="O159" s="6">
        <f t="shared" si="121"/>
        <v>0.91894034900926269</v>
      </c>
      <c r="P159" s="9">
        <f t="shared" si="47"/>
        <v>0.13298049652216185</v>
      </c>
      <c r="Q159" s="9">
        <f t="shared" si="122"/>
        <v>9.2265570987572765E-2</v>
      </c>
      <c r="R159" s="2">
        <f t="shared" si="123"/>
        <v>92.265570987572758</v>
      </c>
      <c r="S159" s="6"/>
      <c r="T159" s="6"/>
      <c r="U159" s="6"/>
      <c r="V159" s="3"/>
      <c r="W159" s="3"/>
      <c r="X159" s="3"/>
      <c r="Y159" s="3"/>
      <c r="Z159" s="6"/>
      <c r="AA159" s="3"/>
      <c r="AB159" s="3"/>
      <c r="AC159" s="3"/>
      <c r="AD159" s="3"/>
      <c r="AE159" s="3"/>
    </row>
    <row r="160" spans="4:31" x14ac:dyDescent="0.25">
      <c r="D160" s="7">
        <v>42495.361214733799</v>
      </c>
      <c r="E160" s="8">
        <f t="shared" si="117"/>
        <v>126.36121473379899</v>
      </c>
      <c r="F160" s="4">
        <f t="shared" si="118"/>
        <v>12.727633889007848</v>
      </c>
      <c r="G160" s="2">
        <v>61</v>
      </c>
      <c r="H160" s="3">
        <f t="shared" si="59"/>
        <v>5477</v>
      </c>
      <c r="I160" s="2">
        <v>556.74</v>
      </c>
      <c r="J160" s="4">
        <f t="shared" si="2"/>
        <v>3.8385886823999997</v>
      </c>
      <c r="K160" s="2">
        <v>23.81</v>
      </c>
      <c r="L160" s="6">
        <f t="shared" si="116"/>
        <v>2.5033083045697133E-3</v>
      </c>
      <c r="M160" s="6">
        <f t="shared" si="119"/>
        <v>0.22466780199078659</v>
      </c>
      <c r="N160" s="6">
        <f t="shared" si="120"/>
        <v>224.66780199078659</v>
      </c>
      <c r="O160" s="6">
        <f t="shared" si="121"/>
        <v>0.19668292837458831</v>
      </c>
      <c r="P160" s="9">
        <f t="shared" si="47"/>
        <v>0.13298049652216185</v>
      </c>
      <c r="Q160" s="9">
        <f t="shared" si="122"/>
        <v>9.4768879292142477E-2</v>
      </c>
      <c r="R160" s="2">
        <f t="shared" si="123"/>
        <v>94.768879292142472</v>
      </c>
      <c r="S160" s="6"/>
      <c r="T160" s="6"/>
      <c r="U160" s="6"/>
      <c r="V160" s="3"/>
      <c r="W160" s="3"/>
      <c r="X160" s="3"/>
      <c r="Y160" s="3"/>
      <c r="Z160" s="6"/>
      <c r="AA160" s="3"/>
      <c r="AB160" s="3"/>
      <c r="AC160" s="3"/>
      <c r="AD160" s="3"/>
      <c r="AE160" s="3"/>
    </row>
    <row r="161" spans="4:31" x14ac:dyDescent="0.25">
      <c r="D161" s="7">
        <v>42495.398009085649</v>
      </c>
      <c r="E161" s="8">
        <f t="shared" si="117"/>
        <v>126.39800908564939</v>
      </c>
      <c r="F161" s="4">
        <f t="shared" si="118"/>
        <v>0.88306444440968335</v>
      </c>
      <c r="G161" s="2">
        <v>59</v>
      </c>
      <c r="H161" s="3">
        <f t="shared" si="59"/>
        <v>5536</v>
      </c>
      <c r="I161" s="2">
        <v>550.66</v>
      </c>
      <c r="J161" s="4">
        <f t="shared" si="2"/>
        <v>3.7966685415999994</v>
      </c>
      <c r="K161" s="2">
        <v>23.15</v>
      </c>
      <c r="L161" s="6">
        <f t="shared" si="116"/>
        <v>2.4266258507038337E-3</v>
      </c>
      <c r="M161" s="6">
        <f t="shared" si="119"/>
        <v>0.22709442784149042</v>
      </c>
      <c r="N161" s="6">
        <f t="shared" si="120"/>
        <v>227.09442784149041</v>
      </c>
      <c r="O161" s="6">
        <f t="shared" si="121"/>
        <v>2.7479600906432151</v>
      </c>
      <c r="P161" s="9">
        <f t="shared" si="47"/>
        <v>0.13298049652216185</v>
      </c>
      <c r="Q161" s="9">
        <f t="shared" si="122"/>
        <v>9.7195505142846306E-2</v>
      </c>
      <c r="R161" s="2">
        <f t="shared" si="123"/>
        <v>97.195505142846301</v>
      </c>
      <c r="S161" s="6"/>
      <c r="T161" s="6"/>
      <c r="U161" s="6"/>
      <c r="V161" s="3"/>
      <c r="W161" s="3"/>
      <c r="X161" s="3"/>
      <c r="Y161" s="3"/>
      <c r="Z161" s="6"/>
      <c r="AA161" s="3"/>
      <c r="AB161" s="3"/>
      <c r="AC161" s="3"/>
      <c r="AD161" s="3"/>
      <c r="AE161" s="3"/>
    </row>
    <row r="162" spans="4:31" x14ac:dyDescent="0.25">
      <c r="D162" s="7">
        <v>42495.430139062497</v>
      </c>
      <c r="E162" s="8">
        <f t="shared" ref="E162:E166" si="124">D162-(115*365+29)-365</f>
        <v>126.43013906249689</v>
      </c>
      <c r="F162" s="4">
        <f t="shared" ref="F162:F166" si="125">(E162-E161)*24</f>
        <v>0.77111944434000179</v>
      </c>
      <c r="G162" s="2">
        <v>59</v>
      </c>
      <c r="H162" s="3">
        <f t="shared" si="59"/>
        <v>5595</v>
      </c>
      <c r="I162" s="2">
        <v>545.77</v>
      </c>
      <c r="J162" s="4">
        <f t="shared" si="2"/>
        <v>3.7629531651999999</v>
      </c>
      <c r="K162" s="2">
        <v>22.92</v>
      </c>
      <c r="L162" s="6">
        <f t="shared" si="116"/>
        <v>2.4285109587717292E-3</v>
      </c>
      <c r="M162" s="6">
        <f t="shared" ref="M162:M166" si="126">M161+L162</f>
        <v>0.22952293880026214</v>
      </c>
      <c r="N162" s="6">
        <f t="shared" ref="N162:N166" si="127">M162*1000</f>
        <v>229.52293880026215</v>
      </c>
      <c r="O162" s="6">
        <f t="shared" ref="O162:O166" si="128">L162/F162*1000</f>
        <v>3.149331762539437</v>
      </c>
      <c r="P162" s="9">
        <f t="shared" si="47"/>
        <v>0.13298049652216185</v>
      </c>
      <c r="Q162" s="9">
        <f t="shared" ref="Q162:Q166" si="129">M162-$M$125</f>
        <v>9.9624016101618029E-2</v>
      </c>
      <c r="R162" s="2">
        <f t="shared" ref="R162:R166" si="130">Q162*1000</f>
        <v>99.624016101618025</v>
      </c>
      <c r="S162" s="6"/>
      <c r="T162" s="6"/>
      <c r="U162" s="6"/>
      <c r="V162" s="3"/>
      <c r="W162" s="3"/>
      <c r="X162" s="3"/>
      <c r="Y162" s="3"/>
      <c r="Z162" s="6"/>
      <c r="AA162" s="3"/>
      <c r="AB162" s="3"/>
      <c r="AC162" s="3"/>
      <c r="AD162" s="3"/>
      <c r="AE162" s="3"/>
    </row>
    <row r="163" spans="4:31" x14ac:dyDescent="0.25">
      <c r="D163" s="7">
        <v>42495.472986736109</v>
      </c>
      <c r="E163" s="8">
        <f t="shared" si="124"/>
        <v>126.47298673610931</v>
      </c>
      <c r="F163" s="4">
        <f t="shared" si="125"/>
        <v>1.0283441666979343</v>
      </c>
      <c r="G163" s="2">
        <v>58</v>
      </c>
      <c r="H163" s="3">
        <f t="shared" si="59"/>
        <v>5653</v>
      </c>
      <c r="I163" s="2">
        <v>542.41</v>
      </c>
      <c r="J163" s="4">
        <f t="shared" si="2"/>
        <v>3.7397867715999995</v>
      </c>
      <c r="K163" s="2">
        <v>23.05</v>
      </c>
      <c r="L163" s="6">
        <f t="shared" si="116"/>
        <v>2.3863019658433762E-3</v>
      </c>
      <c r="M163" s="6">
        <f t="shared" si="126"/>
        <v>0.23190924076610553</v>
      </c>
      <c r="N163" s="6">
        <f t="shared" si="127"/>
        <v>231.90924076610554</v>
      </c>
      <c r="O163" s="6">
        <f t="shared" si="128"/>
        <v>2.320528518682528</v>
      </c>
      <c r="P163" s="9">
        <f t="shared" si="47"/>
        <v>0.13298049652216185</v>
      </c>
      <c r="Q163" s="9">
        <f t="shared" si="129"/>
        <v>0.10201031806746141</v>
      </c>
      <c r="R163" s="2">
        <f t="shared" si="130"/>
        <v>102.01031806746141</v>
      </c>
      <c r="S163" s="6"/>
      <c r="T163" s="6"/>
      <c r="U163" s="6"/>
      <c r="V163" s="3"/>
      <c r="W163" s="3"/>
      <c r="X163" s="3"/>
      <c r="Y163" s="3"/>
      <c r="Z163" s="6"/>
      <c r="AA163" s="3"/>
      <c r="AB163" s="3"/>
      <c r="AC163" s="3"/>
      <c r="AD163" s="3"/>
      <c r="AE163" s="3"/>
    </row>
    <row r="164" spans="4:31" x14ac:dyDescent="0.25">
      <c r="D164" s="7">
        <v>42495.506945416666</v>
      </c>
      <c r="E164" s="8">
        <f t="shared" si="124"/>
        <v>126.50694541666599</v>
      </c>
      <c r="F164" s="4">
        <f t="shared" si="125"/>
        <v>0.81500833336031064</v>
      </c>
      <c r="G164" s="2">
        <v>58</v>
      </c>
      <c r="H164" s="3">
        <f t="shared" si="59"/>
        <v>5711</v>
      </c>
      <c r="I164" s="2">
        <v>538.63</v>
      </c>
      <c r="J164" s="4">
        <f t="shared" si="2"/>
        <v>3.7137245788</v>
      </c>
      <c r="K164" s="2">
        <v>23.06</v>
      </c>
      <c r="L164" s="6">
        <f t="shared" si="116"/>
        <v>2.3862214046885925E-3</v>
      </c>
      <c r="M164" s="6">
        <f t="shared" si="126"/>
        <v>0.23429546217079411</v>
      </c>
      <c r="N164" s="6">
        <f t="shared" si="127"/>
        <v>234.29546217079411</v>
      </c>
      <c r="O164" s="6">
        <f t="shared" si="128"/>
        <v>2.9278490869536391</v>
      </c>
      <c r="P164" s="9">
        <f t="shared" si="47"/>
        <v>0.13298049652216185</v>
      </c>
      <c r="Q164" s="9">
        <f t="shared" si="129"/>
        <v>0.10439653947215</v>
      </c>
      <c r="R164" s="2">
        <f t="shared" si="130"/>
        <v>104.39653947215</v>
      </c>
      <c r="S164" s="6"/>
      <c r="T164" s="6"/>
      <c r="U164" s="6"/>
      <c r="V164" s="3"/>
      <c r="W164" s="3"/>
      <c r="X164" s="3"/>
      <c r="Y164" s="3"/>
      <c r="Z164" s="6"/>
      <c r="AA164" s="3"/>
      <c r="AB164" s="3"/>
      <c r="AC164" s="3"/>
      <c r="AD164" s="3"/>
      <c r="AE164" s="3"/>
    </row>
    <row r="165" spans="4:31" x14ac:dyDescent="0.25">
      <c r="D165" s="7">
        <v>42495.602953368056</v>
      </c>
      <c r="E165" s="8">
        <f t="shared" si="124"/>
        <v>126.60295336805575</v>
      </c>
      <c r="F165" s="4">
        <f t="shared" si="125"/>
        <v>2.3041908333543688</v>
      </c>
      <c r="G165">
        <v>58</v>
      </c>
      <c r="H165" s="3">
        <f t="shared" si="59"/>
        <v>5769</v>
      </c>
      <c r="I165">
        <v>539.03</v>
      </c>
      <c r="J165" s="4">
        <f t="shared" si="2"/>
        <v>3.7164824827999996</v>
      </c>
      <c r="K165">
        <v>23.29</v>
      </c>
      <c r="L165" s="6">
        <f t="shared" si="116"/>
        <v>2.3843699982553229E-3</v>
      </c>
      <c r="M165" s="6">
        <f t="shared" si="126"/>
        <v>0.23667983216904942</v>
      </c>
      <c r="N165" s="6">
        <f t="shared" si="127"/>
        <v>236.67983216904943</v>
      </c>
      <c r="O165" s="6">
        <f t="shared" si="128"/>
        <v>1.0347971026272298</v>
      </c>
      <c r="P165" s="9">
        <f t="shared" si="47"/>
        <v>0.13298049652216185</v>
      </c>
      <c r="Q165" s="9">
        <f t="shared" si="129"/>
        <v>0.10678090947040531</v>
      </c>
      <c r="R165" s="2">
        <f t="shared" si="130"/>
        <v>106.78090947040531</v>
      </c>
      <c r="S165" s="6"/>
      <c r="T165" s="6"/>
      <c r="U165" s="6"/>
      <c r="V165" s="3"/>
      <c r="W165" s="3"/>
      <c r="X165" s="3"/>
      <c r="Y165" s="3"/>
      <c r="Z165" s="6"/>
      <c r="AA165" s="3"/>
      <c r="AB165" s="3"/>
      <c r="AC165" s="3"/>
      <c r="AD165" s="3"/>
      <c r="AE165" s="3"/>
    </row>
    <row r="166" spans="4:31" x14ac:dyDescent="0.25">
      <c r="D166" s="7">
        <v>42495.719956898145</v>
      </c>
      <c r="E166" s="8">
        <f t="shared" si="124"/>
        <v>126.71995689814503</v>
      </c>
      <c r="F166" s="4">
        <f t="shared" si="125"/>
        <v>2.8080847221426666</v>
      </c>
      <c r="G166">
        <v>58</v>
      </c>
      <c r="H166" s="3">
        <f t="shared" si="59"/>
        <v>5827</v>
      </c>
      <c r="I166">
        <v>536.29</v>
      </c>
      <c r="J166" s="4">
        <f t="shared" si="2"/>
        <v>3.6975908403999997</v>
      </c>
      <c r="K166">
        <v>23.54</v>
      </c>
      <c r="L166" s="6">
        <f t="shared" si="116"/>
        <v>2.3823608557174423E-3</v>
      </c>
      <c r="M166" s="6">
        <f t="shared" si="126"/>
        <v>0.23906219302476686</v>
      </c>
      <c r="N166" s="6">
        <f t="shared" si="127"/>
        <v>239.06219302476686</v>
      </c>
      <c r="O166" s="6">
        <f t="shared" si="128"/>
        <v>0.84839351068425661</v>
      </c>
      <c r="P166" s="9">
        <f t="shared" si="47"/>
        <v>0.13298049652216185</v>
      </c>
      <c r="Q166" s="9">
        <f t="shared" si="129"/>
        <v>0.10916327032612275</v>
      </c>
      <c r="R166" s="2">
        <f t="shared" si="130"/>
        <v>109.16327032612274</v>
      </c>
      <c r="S166" s="6"/>
      <c r="T166" s="6"/>
      <c r="U166" s="6"/>
      <c r="V166" s="3"/>
      <c r="W166" s="3"/>
      <c r="X166" s="3"/>
      <c r="Y166" s="3"/>
      <c r="Z166" s="6"/>
      <c r="AA166" s="3"/>
      <c r="AB166" s="3"/>
      <c r="AC166" s="3"/>
      <c r="AD166" s="3"/>
      <c r="AE166" s="3"/>
    </row>
    <row r="167" spans="4:31" x14ac:dyDescent="0.25">
      <c r="D167" s="7">
        <v>42499.471188275464</v>
      </c>
      <c r="E167" s="8">
        <f t="shared" ref="E167" si="131">D167-(115*365+29)-365</f>
        <v>130.47118827546365</v>
      </c>
      <c r="F167" s="4">
        <f t="shared" ref="F167" si="132">(E167-E166)*24</f>
        <v>90.029553055646829</v>
      </c>
      <c r="G167">
        <v>62</v>
      </c>
      <c r="H167" s="3">
        <f t="shared" si="59"/>
        <v>5889</v>
      </c>
      <c r="I167">
        <v>551.57000000000005</v>
      </c>
      <c r="J167" s="4">
        <f t="shared" si="2"/>
        <v>3.8029427732000003</v>
      </c>
      <c r="K167">
        <v>23.56</v>
      </c>
      <c r="L167" s="6">
        <f t="shared" si="116"/>
        <v>2.5464899444095591E-3</v>
      </c>
      <c r="M167" s="6">
        <f t="shared" ref="M167" si="133">M166+L167</f>
        <v>0.24160868296917642</v>
      </c>
      <c r="N167" s="6">
        <f t="shared" ref="N167" si="134">M167*1000</f>
        <v>241.60868296917641</v>
      </c>
      <c r="O167" s="6">
        <f t="shared" ref="O167" si="135">L167/F167*1000</f>
        <v>2.8285044832285087E-2</v>
      </c>
      <c r="P167" s="9">
        <f t="shared" si="47"/>
        <v>0.13298049652216185</v>
      </c>
      <c r="Q167" s="9">
        <f t="shared" ref="Q167" si="136">M167-$M$125</f>
        <v>0.11170976027053231</v>
      </c>
      <c r="R167" s="2">
        <f t="shared" ref="R167" si="137">Q167*1000</f>
        <v>111.70976027053231</v>
      </c>
      <c r="S167" s="6"/>
      <c r="T167" s="6"/>
      <c r="U167" s="6"/>
      <c r="V167" s="3"/>
      <c r="W167" s="3"/>
      <c r="X167" s="3"/>
      <c r="Y167" s="3"/>
      <c r="Z167" s="6"/>
      <c r="AA167" s="3"/>
      <c r="AB167" s="3"/>
      <c r="AC167" s="3"/>
      <c r="AD167" s="3"/>
      <c r="AE167" s="3"/>
    </row>
    <row r="168" spans="4:31" x14ac:dyDescent="0.25">
      <c r="D168" s="7">
        <v>42499.535957465276</v>
      </c>
      <c r="E168" s="8">
        <f t="shared" ref="E168:E173" si="138">D168-(115*365+29)-365</f>
        <v>130.53595746527571</v>
      </c>
      <c r="F168" s="4">
        <f t="shared" ref="F168:F173" si="139">(E168-E167)*24</f>
        <v>1.5544605554896407</v>
      </c>
      <c r="G168">
        <v>60</v>
      </c>
      <c r="H168" s="3">
        <f t="shared" si="59"/>
        <v>5949</v>
      </c>
      <c r="I168">
        <v>545.54</v>
      </c>
      <c r="J168" s="4">
        <f t="shared" si="2"/>
        <v>3.7613673703999995</v>
      </c>
      <c r="K168">
        <v>23.68</v>
      </c>
      <c r="L168" s="6">
        <f t="shared" si="116"/>
        <v>2.463348842247361E-3</v>
      </c>
      <c r="M168" s="6">
        <f t="shared" ref="M168:M173" si="140">M167+L168</f>
        <v>0.24407203181142378</v>
      </c>
      <c r="N168" s="6">
        <f t="shared" ref="N168:N173" si="141">M168*1000</f>
        <v>244.07203181142378</v>
      </c>
      <c r="O168" s="6">
        <f t="shared" ref="O168:O173" si="142">L168/F168*1000</f>
        <v>1.5846969120882124</v>
      </c>
      <c r="P168" s="9">
        <f t="shared" si="47"/>
        <v>0.13298049652216185</v>
      </c>
      <c r="Q168" s="9">
        <f t="shared" ref="Q168:Q173" si="143">M168-$M$125</f>
        <v>0.11417310911277967</v>
      </c>
      <c r="R168" s="2">
        <f t="shared" ref="R168:R173" si="144">Q168*1000</f>
        <v>114.17310911277967</v>
      </c>
      <c r="S168" s="6"/>
      <c r="T168" s="6"/>
      <c r="U168" s="6"/>
      <c r="V168" s="3"/>
      <c r="W168" s="3"/>
      <c r="X168" s="3"/>
      <c r="Y168" s="3"/>
      <c r="Z168" s="6"/>
      <c r="AA168" s="3"/>
      <c r="AB168" s="3"/>
      <c r="AC168" s="3"/>
      <c r="AD168" s="3"/>
      <c r="AE168" s="3"/>
    </row>
    <row r="169" spans="4:31" x14ac:dyDescent="0.25">
      <c r="D169" s="7">
        <v>42499.593967337962</v>
      </c>
      <c r="E169" s="8">
        <f t="shared" si="138"/>
        <v>130.59396733796166</v>
      </c>
      <c r="F169" s="4">
        <f t="shared" si="139"/>
        <v>1.3922369444626383</v>
      </c>
      <c r="G169">
        <v>58</v>
      </c>
      <c r="H169" s="3">
        <f t="shared" si="59"/>
        <v>6007</v>
      </c>
      <c r="I169">
        <v>541.79999999999995</v>
      </c>
      <c r="J169" s="4">
        <f t="shared" si="2"/>
        <v>3.7355809679999994</v>
      </c>
      <c r="K169">
        <v>23.9</v>
      </c>
      <c r="L169" s="6">
        <f t="shared" si="116"/>
        <v>2.379473631653957E-3</v>
      </c>
      <c r="M169" s="6">
        <f t="shared" si="140"/>
        <v>0.24645150544307773</v>
      </c>
      <c r="N169" s="6">
        <f t="shared" si="141"/>
        <v>246.45150544307774</v>
      </c>
      <c r="O169" s="6">
        <f t="shared" si="142"/>
        <v>1.7091010557634372</v>
      </c>
      <c r="P169" s="9">
        <f t="shared" si="47"/>
        <v>0.13298049652216185</v>
      </c>
      <c r="Q169" s="9">
        <f t="shared" si="143"/>
        <v>0.11655258274443361</v>
      </c>
      <c r="R169" s="2">
        <f t="shared" si="144"/>
        <v>116.55258274443361</v>
      </c>
      <c r="S169" s="6"/>
      <c r="T169" s="6"/>
      <c r="U169" s="6"/>
      <c r="V169" s="3"/>
      <c r="W169" s="3"/>
      <c r="X169" s="3"/>
      <c r="Y169" s="3"/>
      <c r="Z169" s="6"/>
      <c r="AA169" s="3"/>
      <c r="AB169" s="3"/>
      <c r="AC169" s="3"/>
      <c r="AD169" s="3"/>
      <c r="AE169" s="3"/>
    </row>
    <row r="170" spans="4:31" x14ac:dyDescent="0.25">
      <c r="D170" s="7">
        <v>42499.66097034722</v>
      </c>
      <c r="E170" s="8">
        <f t="shared" si="138"/>
        <v>130.66097034722043</v>
      </c>
      <c r="F170" s="4">
        <f t="shared" si="139"/>
        <v>1.6080722222104669</v>
      </c>
      <c r="G170">
        <v>59</v>
      </c>
      <c r="H170" s="3">
        <f t="shared" si="59"/>
        <v>6066</v>
      </c>
      <c r="I170">
        <v>539.67999999999995</v>
      </c>
      <c r="J170" s="4">
        <f t="shared" si="2"/>
        <v>3.7209640767999996</v>
      </c>
      <c r="K170">
        <v>24.08</v>
      </c>
      <c r="L170" s="6">
        <f t="shared" si="116"/>
        <v>2.4190332051392729E-3</v>
      </c>
      <c r="M170" s="6">
        <f t="shared" si="140"/>
        <v>0.24887053864821701</v>
      </c>
      <c r="N170" s="6">
        <f t="shared" si="141"/>
        <v>248.87053864821701</v>
      </c>
      <c r="O170" s="6">
        <f t="shared" si="142"/>
        <v>1.5043063189127499</v>
      </c>
      <c r="P170" s="9">
        <f t="shared" si="47"/>
        <v>0.13298049652216185</v>
      </c>
      <c r="Q170" s="9">
        <f t="shared" si="143"/>
        <v>0.1189716159495729</v>
      </c>
      <c r="R170" s="2">
        <f t="shared" si="144"/>
        <v>118.97161594957289</v>
      </c>
      <c r="S170" s="6"/>
      <c r="T170" s="6"/>
      <c r="U170" s="6"/>
      <c r="V170" s="3"/>
      <c r="W170" s="3"/>
      <c r="X170" s="3"/>
      <c r="Y170" s="3"/>
      <c r="Z170" s="6"/>
      <c r="AA170" s="3"/>
      <c r="AB170" s="3"/>
      <c r="AC170" s="3"/>
      <c r="AD170" s="3"/>
      <c r="AE170" s="3"/>
    </row>
    <row r="171" spans="4:31" x14ac:dyDescent="0.25">
      <c r="D171" s="7">
        <v>42499.71771863426</v>
      </c>
      <c r="E171" s="8">
        <f t="shared" si="138"/>
        <v>130.71771863425965</v>
      </c>
      <c r="F171" s="4">
        <f t="shared" si="139"/>
        <v>1.3619588889414445</v>
      </c>
      <c r="G171">
        <v>59</v>
      </c>
      <c r="H171" s="3">
        <f t="shared" si="59"/>
        <v>6125</v>
      </c>
      <c r="I171">
        <v>536.20000000000005</v>
      </c>
      <c r="J171" s="4">
        <f t="shared" si="2"/>
        <v>3.6969703120000004</v>
      </c>
      <c r="K171">
        <v>24.33</v>
      </c>
      <c r="L171" s="6">
        <f t="shared" si="116"/>
        <v>2.417000267458471E-3</v>
      </c>
      <c r="M171" s="6">
        <f t="shared" si="140"/>
        <v>0.25128753891567546</v>
      </c>
      <c r="N171" s="6">
        <f t="shared" si="141"/>
        <v>251.28753891567547</v>
      </c>
      <c r="O171" s="6">
        <f t="shared" si="142"/>
        <v>1.7746499450780313</v>
      </c>
      <c r="P171" s="9">
        <f t="shared" si="47"/>
        <v>0.13298049652216185</v>
      </c>
      <c r="Q171" s="9">
        <f t="shared" si="143"/>
        <v>0.12138861621703134</v>
      </c>
      <c r="R171" s="2">
        <f t="shared" si="144"/>
        <v>121.38861621703134</v>
      </c>
      <c r="S171" s="6"/>
      <c r="T171" s="6"/>
      <c r="U171" s="6"/>
      <c r="V171" s="3"/>
      <c r="W171" s="3"/>
      <c r="X171" s="3"/>
      <c r="Y171" s="3"/>
      <c r="Z171" s="6"/>
      <c r="AA171" s="3"/>
      <c r="AB171" s="3"/>
      <c r="AC171" s="3"/>
      <c r="AD171" s="3"/>
      <c r="AE171" s="3"/>
    </row>
    <row r="172" spans="4:31" x14ac:dyDescent="0.25">
      <c r="D172" s="7">
        <v>42499.867037326389</v>
      </c>
      <c r="E172" s="8">
        <f t="shared" si="138"/>
        <v>130.86703732638853</v>
      </c>
      <c r="F172" s="4">
        <f t="shared" si="139"/>
        <v>3.58364861109294</v>
      </c>
      <c r="G172">
        <v>58</v>
      </c>
      <c r="H172" s="3">
        <f t="shared" si="59"/>
        <v>6183</v>
      </c>
      <c r="I172">
        <v>536.02</v>
      </c>
      <c r="J172" s="4">
        <f t="shared" si="2"/>
        <v>3.6957292551999998</v>
      </c>
      <c r="K172">
        <v>23.54</v>
      </c>
      <c r="L172" s="6">
        <f t="shared" si="116"/>
        <v>2.3823608557174423E-3</v>
      </c>
      <c r="M172" s="6">
        <f t="shared" si="140"/>
        <v>0.25366989977139293</v>
      </c>
      <c r="N172" s="6">
        <f t="shared" si="141"/>
        <v>253.66989977139292</v>
      </c>
      <c r="O172" s="6">
        <f t="shared" si="142"/>
        <v>0.66478639907467674</v>
      </c>
      <c r="P172" s="9">
        <f t="shared" si="47"/>
        <v>0.13298049652216185</v>
      </c>
      <c r="Q172" s="9">
        <f t="shared" si="143"/>
        <v>0.12377097707274881</v>
      </c>
      <c r="R172" s="2">
        <f t="shared" si="144"/>
        <v>123.77097707274881</v>
      </c>
      <c r="S172" s="6"/>
      <c r="T172" s="6"/>
      <c r="U172" s="6"/>
      <c r="V172" s="3"/>
      <c r="W172" s="3"/>
      <c r="X172" s="3"/>
      <c r="Y172" s="3"/>
      <c r="Z172" s="6"/>
      <c r="AA172" s="3"/>
      <c r="AB172" s="3"/>
      <c r="AC172" s="3"/>
      <c r="AD172" s="3"/>
      <c r="AE172" s="3"/>
    </row>
    <row r="173" spans="4:31" x14ac:dyDescent="0.25">
      <c r="D173" s="7">
        <v>42500.429520057871</v>
      </c>
      <c r="E173" s="8">
        <f t="shared" si="138"/>
        <v>131.42952005787083</v>
      </c>
      <c r="F173" s="4">
        <f t="shared" si="139"/>
        <v>13.499585555575322</v>
      </c>
      <c r="G173">
        <v>58</v>
      </c>
      <c r="H173" s="3">
        <f t="shared" si="59"/>
        <v>6241</v>
      </c>
      <c r="I173">
        <v>540.17999999999995</v>
      </c>
      <c r="J173" s="4">
        <f t="shared" si="2"/>
        <v>3.7244114567999995</v>
      </c>
      <c r="K173">
        <v>23.82</v>
      </c>
      <c r="L173" s="6">
        <f t="shared" si="116"/>
        <v>2.3801146320598307E-3</v>
      </c>
      <c r="M173" s="6">
        <f t="shared" si="140"/>
        <v>0.25605001440345276</v>
      </c>
      <c r="N173" s="6">
        <f t="shared" si="141"/>
        <v>256.05001440345279</v>
      </c>
      <c r="O173" s="6">
        <f t="shared" si="142"/>
        <v>0.17631020021032012</v>
      </c>
      <c r="P173" s="9">
        <f t="shared" si="47"/>
        <v>0.13298049652216185</v>
      </c>
      <c r="Q173" s="9">
        <f t="shared" si="143"/>
        <v>0.12615109170480865</v>
      </c>
      <c r="R173" s="2">
        <f t="shared" si="144"/>
        <v>126.15109170480865</v>
      </c>
      <c r="S173" s="6"/>
      <c r="T173" s="6"/>
      <c r="U173" s="6"/>
      <c r="V173" s="3"/>
      <c r="W173" s="3"/>
      <c r="X173" s="3"/>
      <c r="Y173" s="3"/>
      <c r="Z173" s="6"/>
      <c r="AA173" s="3"/>
      <c r="AB173" s="3"/>
      <c r="AC173" s="3"/>
      <c r="AD173" s="3"/>
      <c r="AE173" s="3"/>
    </row>
    <row r="174" spans="4:31" x14ac:dyDescent="0.25">
      <c r="D174" s="7">
        <v>42500.475203402777</v>
      </c>
      <c r="E174" s="8">
        <f t="shared" ref="E174:E179" si="145">D174-(115*365+29)-365</f>
        <v>131.47520340277697</v>
      </c>
      <c r="F174" s="4">
        <f t="shared" ref="F174:F179" si="146">(E174-E173)*24</f>
        <v>1.096400277747307</v>
      </c>
      <c r="G174">
        <v>57</v>
      </c>
      <c r="H174" s="3">
        <f t="shared" si="59"/>
        <v>6298</v>
      </c>
      <c r="I174">
        <v>533.92999999999995</v>
      </c>
      <c r="J174" s="4">
        <f t="shared" si="2"/>
        <v>3.6813192067999996</v>
      </c>
      <c r="K174">
        <v>23.86</v>
      </c>
      <c r="L174" s="6">
        <f t="shared" si="116"/>
        <v>2.3387631561296585E-3</v>
      </c>
      <c r="M174" s="6">
        <f t="shared" ref="M174:M179" si="147">M173+L174</f>
        <v>0.25838877755958245</v>
      </c>
      <c r="N174" s="6">
        <f t="shared" ref="N174:N179" si="148">M174*1000</f>
        <v>258.38877755958242</v>
      </c>
      <c r="O174" s="6">
        <f t="shared" ref="O174:O179" si="149">L174/F174*1000</f>
        <v>2.1331289343842044</v>
      </c>
      <c r="P174" s="9">
        <f t="shared" si="47"/>
        <v>0.13298049652216185</v>
      </c>
      <c r="Q174" s="9">
        <f t="shared" ref="Q174:Q179" si="150">M174-$M$125</f>
        <v>0.12848985486093834</v>
      </c>
      <c r="R174" s="2">
        <f t="shared" ref="R174:R179" si="151">Q174*1000</f>
        <v>128.48985486093832</v>
      </c>
      <c r="S174" s="6"/>
      <c r="T174" s="6"/>
      <c r="U174" s="6"/>
      <c r="V174" s="3"/>
      <c r="W174" s="3"/>
      <c r="X174" s="3"/>
      <c r="Y174" s="3"/>
      <c r="Z174" s="6"/>
      <c r="AA174" s="3"/>
      <c r="AB174" s="3"/>
      <c r="AC174" s="3"/>
      <c r="AD174" s="3"/>
      <c r="AE174" s="3"/>
    </row>
    <row r="175" spans="4:31" x14ac:dyDescent="0.25">
      <c r="D175" s="7">
        <v>42500.511511655095</v>
      </c>
      <c r="E175" s="8">
        <f t="shared" si="145"/>
        <v>131.51151165509509</v>
      </c>
      <c r="F175" s="4">
        <f t="shared" si="146"/>
        <v>0.871398055634927</v>
      </c>
      <c r="G175">
        <v>57</v>
      </c>
      <c r="H175" s="3">
        <f t="shared" si="59"/>
        <v>6355</v>
      </c>
      <c r="I175">
        <v>528.86</v>
      </c>
      <c r="J175" s="4">
        <f t="shared" si="2"/>
        <v>3.6463627735999999</v>
      </c>
      <c r="K175">
        <v>23</v>
      </c>
      <c r="L175" s="6">
        <f t="shared" si="116"/>
        <v>2.3455547695494508E-3</v>
      </c>
      <c r="M175" s="6">
        <f t="shared" si="147"/>
        <v>0.2607343323291319</v>
      </c>
      <c r="N175" s="6">
        <f t="shared" si="148"/>
        <v>260.73433232913192</v>
      </c>
      <c r="O175" s="6">
        <f t="shared" si="149"/>
        <v>2.6917144861430851</v>
      </c>
      <c r="P175" s="9">
        <f t="shared" si="47"/>
        <v>0.13298049652216185</v>
      </c>
      <c r="Q175" s="9">
        <f t="shared" si="150"/>
        <v>0.13083540963048779</v>
      </c>
      <c r="R175" s="2">
        <f t="shared" si="151"/>
        <v>130.83540963048779</v>
      </c>
      <c r="S175" s="6"/>
      <c r="T175" s="6"/>
      <c r="U175" s="6"/>
      <c r="V175" s="3"/>
      <c r="W175" s="3"/>
      <c r="X175" s="3"/>
      <c r="Y175" s="3"/>
      <c r="Z175" s="6"/>
      <c r="AA175" s="3"/>
      <c r="AB175" s="3"/>
      <c r="AC175" s="3"/>
      <c r="AD175" s="3"/>
      <c r="AE175" s="3"/>
    </row>
    <row r="176" spans="4:31" x14ac:dyDescent="0.25">
      <c r="D176" s="7">
        <v>42500.642485266202</v>
      </c>
      <c r="E176" s="8">
        <f t="shared" si="145"/>
        <v>131.64248526620213</v>
      </c>
      <c r="F176" s="4">
        <f t="shared" si="146"/>
        <v>3.1433666665689088</v>
      </c>
      <c r="G176">
        <v>57</v>
      </c>
      <c r="H176" s="3">
        <f t="shared" si="59"/>
        <v>6412</v>
      </c>
      <c r="I176">
        <v>530.51</v>
      </c>
      <c r="J176" s="4">
        <f t="shared" si="2"/>
        <v>3.6577391275999998</v>
      </c>
      <c r="K176">
        <v>24.51</v>
      </c>
      <c r="L176" s="6">
        <f t="shared" si="116"/>
        <v>2.3336560001413352E-3</v>
      </c>
      <c r="M176" s="6">
        <f t="shared" si="147"/>
        <v>0.26306798832927325</v>
      </c>
      <c r="N176" s="6">
        <f t="shared" si="148"/>
        <v>263.06798832927325</v>
      </c>
      <c r="O176" s="6">
        <f t="shared" si="149"/>
        <v>0.74240654930931094</v>
      </c>
      <c r="P176" s="9">
        <f t="shared" si="47"/>
        <v>0.13298049652216185</v>
      </c>
      <c r="Q176" s="9">
        <f t="shared" si="150"/>
        <v>0.13316906563062914</v>
      </c>
      <c r="R176" s="2">
        <f t="shared" si="151"/>
        <v>133.16906563062915</v>
      </c>
      <c r="S176" s="6"/>
      <c r="T176" s="6"/>
      <c r="U176" s="6"/>
      <c r="V176" s="3"/>
      <c r="W176" s="3"/>
      <c r="X176" s="3"/>
      <c r="Y176" s="3"/>
      <c r="Z176" s="6"/>
      <c r="AA176" s="3"/>
      <c r="AB176" s="3"/>
      <c r="AC176" s="3"/>
      <c r="AD176" s="3"/>
      <c r="AE176" s="3"/>
    </row>
    <row r="177" spans="4:31" x14ac:dyDescent="0.25">
      <c r="D177" s="7">
        <v>42500.673770289352</v>
      </c>
      <c r="E177" s="8">
        <f t="shared" si="145"/>
        <v>131.67377028935152</v>
      </c>
      <c r="F177" s="4">
        <f t="shared" si="146"/>
        <v>0.75084055558545515</v>
      </c>
      <c r="G177">
        <v>57</v>
      </c>
      <c r="H177" s="3">
        <f t="shared" si="59"/>
        <v>6469</v>
      </c>
      <c r="I177">
        <v>525.34</v>
      </c>
      <c r="J177" s="4">
        <f t="shared" si="2"/>
        <v>3.6220932184000003</v>
      </c>
      <c r="K177">
        <v>24.82</v>
      </c>
      <c r="L177" s="6">
        <f t="shared" si="116"/>
        <v>2.3312281269995969E-3</v>
      </c>
      <c r="M177" s="6">
        <f t="shared" si="147"/>
        <v>0.26539921645627285</v>
      </c>
      <c r="N177" s="6">
        <f t="shared" si="148"/>
        <v>265.39921645627282</v>
      </c>
      <c r="O177" s="6">
        <f t="shared" si="149"/>
        <v>3.104824465937194</v>
      </c>
      <c r="P177" s="9">
        <f t="shared" si="47"/>
        <v>0.13298049652216185</v>
      </c>
      <c r="Q177" s="9">
        <f t="shared" si="150"/>
        <v>0.13550029375762873</v>
      </c>
      <c r="R177" s="2">
        <f t="shared" si="151"/>
        <v>135.50029375762873</v>
      </c>
      <c r="S177" s="6"/>
      <c r="T177" s="6"/>
      <c r="U177" s="6"/>
      <c r="V177" s="3"/>
      <c r="W177" s="3"/>
      <c r="X177" s="3"/>
      <c r="Y177" s="3"/>
      <c r="Z177" s="6"/>
      <c r="AA177" s="3"/>
      <c r="AB177" s="3"/>
      <c r="AC177" s="3"/>
      <c r="AD177" s="3"/>
      <c r="AE177" s="3"/>
    </row>
    <row r="178" spans="4:31" x14ac:dyDescent="0.25">
      <c r="D178" s="7">
        <v>42500.704742835645</v>
      </c>
      <c r="E178" s="8">
        <f t="shared" si="145"/>
        <v>131.70474283564545</v>
      </c>
      <c r="F178" s="4">
        <f t="shared" si="146"/>
        <v>0.74334111105417833</v>
      </c>
      <c r="G178">
        <v>57</v>
      </c>
      <c r="H178" s="3">
        <f t="shared" si="59"/>
        <v>6526</v>
      </c>
      <c r="I178">
        <v>520.77</v>
      </c>
      <c r="J178" s="4">
        <f t="shared" si="2"/>
        <v>3.5905841651999997</v>
      </c>
      <c r="K178">
        <v>24.7</v>
      </c>
      <c r="L178" s="6">
        <f t="shared" si="116"/>
        <v>2.3321673493438642E-3</v>
      </c>
      <c r="M178" s="6">
        <f t="shared" si="147"/>
        <v>0.26773138380561673</v>
      </c>
      <c r="N178" s="6">
        <f t="shared" si="148"/>
        <v>267.7313838056167</v>
      </c>
      <c r="O178" s="6">
        <f t="shared" si="149"/>
        <v>3.1374120368998191</v>
      </c>
      <c r="P178" s="9">
        <f t="shared" si="47"/>
        <v>0.13298049652216185</v>
      </c>
      <c r="Q178" s="9">
        <f t="shared" si="150"/>
        <v>0.13783246110697261</v>
      </c>
      <c r="R178" s="2">
        <f t="shared" si="151"/>
        <v>137.8324611069726</v>
      </c>
      <c r="S178" s="6"/>
      <c r="T178" s="6"/>
      <c r="U178" s="6"/>
      <c r="V178" s="3"/>
      <c r="W178" s="3"/>
      <c r="X178" s="3"/>
      <c r="Y178" s="3"/>
      <c r="Z178" s="6"/>
      <c r="AA178" s="3"/>
      <c r="AB178" s="3"/>
      <c r="AC178" s="3"/>
      <c r="AD178" s="3"/>
      <c r="AE178" s="3"/>
    </row>
    <row r="179" spans="4:31" x14ac:dyDescent="0.25">
      <c r="D179" s="7">
        <v>42500.736571898145</v>
      </c>
      <c r="E179" s="8">
        <f t="shared" si="145"/>
        <v>131.73657189814548</v>
      </c>
      <c r="F179" s="4">
        <f t="shared" si="146"/>
        <v>0.76389750000089407</v>
      </c>
      <c r="G179">
        <v>56</v>
      </c>
      <c r="H179" s="3">
        <f t="shared" si="59"/>
        <v>6582</v>
      </c>
      <c r="I179">
        <v>516.55999999999995</v>
      </c>
      <c r="J179" s="4">
        <f t="shared" si="2"/>
        <v>3.5615572255999997</v>
      </c>
      <c r="K179">
        <v>24.87</v>
      </c>
      <c r="L179" s="6">
        <f t="shared" si="116"/>
        <v>2.2899451302641829E-3</v>
      </c>
      <c r="M179" s="6">
        <f t="shared" si="147"/>
        <v>0.27002132893588093</v>
      </c>
      <c r="N179" s="6">
        <f t="shared" si="148"/>
        <v>270.02132893588094</v>
      </c>
      <c r="O179" s="6">
        <f t="shared" si="149"/>
        <v>2.9977125599462005</v>
      </c>
      <c r="P179" s="9">
        <f t="shared" si="47"/>
        <v>0.13298049652216185</v>
      </c>
      <c r="Q179" s="9">
        <f t="shared" si="150"/>
        <v>0.14012240623723682</v>
      </c>
      <c r="R179" s="2">
        <f t="shared" si="151"/>
        <v>140.12240623723682</v>
      </c>
      <c r="S179" s="6"/>
      <c r="T179" s="6"/>
      <c r="U179" s="6"/>
      <c r="V179" s="3"/>
      <c r="W179" s="3"/>
      <c r="X179" s="3"/>
      <c r="Y179" s="3"/>
      <c r="Z179" s="6"/>
      <c r="AA179" s="3"/>
      <c r="AB179" s="3"/>
      <c r="AC179" s="3"/>
      <c r="AD179" s="3"/>
      <c r="AE179" s="3"/>
    </row>
    <row r="180" spans="4:31" x14ac:dyDescent="0.25">
      <c r="D180" s="7">
        <v>42500.844259259262</v>
      </c>
      <c r="E180" s="8">
        <f t="shared" ref="E180:E186" si="152">D180-(115*365+29)-365</f>
        <v>131.84425925926189</v>
      </c>
      <c r="F180" s="4">
        <f t="shared" ref="F180:F186" si="153">(E180-E179)*24</f>
        <v>2.5844966667937115</v>
      </c>
      <c r="G180">
        <v>56</v>
      </c>
      <c r="H180" s="3">
        <f t="shared" si="59"/>
        <v>6638</v>
      </c>
      <c r="I180">
        <v>519.75</v>
      </c>
      <c r="J180" s="4">
        <f t="shared" si="2"/>
        <v>3.5835515099999999</v>
      </c>
      <c r="K180">
        <v>24.32</v>
      </c>
      <c r="L180" s="6">
        <f t="shared" si="116"/>
        <v>2.2941790692215412E-3</v>
      </c>
      <c r="M180" s="6">
        <f t="shared" ref="M180:M186" si="154">M179+L180</f>
        <v>0.27231550800510246</v>
      </c>
      <c r="N180" s="6">
        <f t="shared" ref="N180:N186" si="155">M180*1000</f>
        <v>272.31550800510246</v>
      </c>
      <c r="O180" s="6">
        <f t="shared" ref="O180:O186" si="156">L180/F180*1000</f>
        <v>0.88766957941859748</v>
      </c>
      <c r="P180" s="9">
        <f t="shared" si="47"/>
        <v>0.13298049652216185</v>
      </c>
      <c r="Q180" s="9">
        <f t="shared" ref="Q180:Q186" si="157">M180-$M$125</f>
        <v>0.14241658530645834</v>
      </c>
      <c r="R180" s="2">
        <f t="shared" ref="R180:R186" si="158">Q180*1000</f>
        <v>142.41658530645833</v>
      </c>
      <c r="S180" s="6"/>
      <c r="T180" s="6"/>
      <c r="U180" s="6"/>
      <c r="V180" s="3"/>
      <c r="W180" s="3"/>
      <c r="X180" s="3"/>
      <c r="Y180" s="3"/>
      <c r="Z180" s="6"/>
      <c r="AA180" s="3"/>
      <c r="AB180" s="3"/>
      <c r="AC180" s="3"/>
      <c r="AD180" s="3"/>
      <c r="AE180" s="3"/>
    </row>
    <row r="181" spans="4:31" x14ac:dyDescent="0.25">
      <c r="D181" s="7">
        <v>42501.431463437497</v>
      </c>
      <c r="E181" s="8">
        <f t="shared" si="152"/>
        <v>132.43146343749686</v>
      </c>
      <c r="F181" s="4">
        <f t="shared" si="153"/>
        <v>14.092900277639274</v>
      </c>
      <c r="G181">
        <v>57</v>
      </c>
      <c r="H181" s="3">
        <f t="shared" si="59"/>
        <v>6695</v>
      </c>
      <c r="I181">
        <v>529.19000000000005</v>
      </c>
      <c r="J181" s="4">
        <f t="shared" si="2"/>
        <v>3.6486380444000002</v>
      </c>
      <c r="K181">
        <v>23.66</v>
      </c>
      <c r="L181" s="6">
        <f t="shared" si="116"/>
        <v>2.3403390889864552E-3</v>
      </c>
      <c r="M181" s="6">
        <f t="shared" si="154"/>
        <v>0.27465584709408891</v>
      </c>
      <c r="N181" s="6">
        <f t="shared" si="155"/>
        <v>274.65584709408893</v>
      </c>
      <c r="O181" s="6">
        <f t="shared" si="156"/>
        <v>0.16606511384315914</v>
      </c>
      <c r="P181" s="9">
        <f t="shared" si="47"/>
        <v>0.13298049652216185</v>
      </c>
      <c r="Q181" s="9">
        <f t="shared" si="157"/>
        <v>0.1447569243954448</v>
      </c>
      <c r="R181" s="2">
        <f t="shared" si="158"/>
        <v>144.7569243954448</v>
      </c>
      <c r="S181" s="6"/>
      <c r="T181" s="6"/>
      <c r="U181" s="6"/>
      <c r="V181" s="3"/>
      <c r="W181" s="3"/>
      <c r="X181" s="3"/>
      <c r="Y181" s="3"/>
      <c r="Z181" s="6"/>
      <c r="AA181" s="3"/>
      <c r="AB181" s="3"/>
      <c r="AC181" s="3"/>
      <c r="AD181" s="3"/>
      <c r="AE181" s="3"/>
    </row>
    <row r="182" spans="4:31" x14ac:dyDescent="0.25">
      <c r="D182" s="7">
        <v>42501.464299432868</v>
      </c>
      <c r="E182" s="8">
        <f t="shared" si="152"/>
        <v>132.46429943286785</v>
      </c>
      <c r="F182" s="4">
        <f t="shared" si="153"/>
        <v>0.78806388890370727</v>
      </c>
      <c r="G182">
        <v>57</v>
      </c>
      <c r="H182" s="3">
        <f t="shared" si="59"/>
        <v>6752</v>
      </c>
      <c r="I182">
        <v>521.39</v>
      </c>
      <c r="J182" s="4">
        <f t="shared" si="2"/>
        <v>3.5948589163999998</v>
      </c>
      <c r="K182">
        <v>23.85</v>
      </c>
      <c r="L182" s="6">
        <f t="shared" si="116"/>
        <v>2.3388419023638715E-3</v>
      </c>
      <c r="M182" s="6">
        <f t="shared" si="154"/>
        <v>0.2769946889964528</v>
      </c>
      <c r="N182" s="6">
        <f t="shared" si="155"/>
        <v>276.99468899645279</v>
      </c>
      <c r="O182" s="6">
        <f t="shared" si="156"/>
        <v>2.9678328563150953</v>
      </c>
      <c r="P182" s="9">
        <f t="shared" si="47"/>
        <v>0.13298049652216185</v>
      </c>
      <c r="Q182" s="9">
        <f t="shared" si="157"/>
        <v>0.14709576629780868</v>
      </c>
      <c r="R182" s="2">
        <f t="shared" si="158"/>
        <v>147.09576629780869</v>
      </c>
      <c r="S182" s="6"/>
      <c r="T182" s="6"/>
      <c r="U182" s="6"/>
      <c r="V182" s="3"/>
      <c r="W182" s="3"/>
      <c r="X182" s="3"/>
      <c r="Y182" s="3"/>
      <c r="Z182" s="6"/>
      <c r="AA182" s="3"/>
      <c r="AB182" s="3"/>
      <c r="AC182" s="3"/>
      <c r="AD182" s="3"/>
      <c r="AE182" s="3"/>
    </row>
    <row r="183" spans="4:31" x14ac:dyDescent="0.25">
      <c r="D183" s="7">
        <v>42501.540665972221</v>
      </c>
      <c r="E183" s="8">
        <f t="shared" si="152"/>
        <v>132.54066597222118</v>
      </c>
      <c r="F183" s="4">
        <f t="shared" si="153"/>
        <v>1.8327969444799237</v>
      </c>
      <c r="G183">
        <v>57</v>
      </c>
      <c r="H183" s="3">
        <f t="shared" si="59"/>
        <v>6809</v>
      </c>
      <c r="I183">
        <v>519.41</v>
      </c>
      <c r="J183" s="4">
        <f t="shared" si="2"/>
        <v>3.5812072915999997</v>
      </c>
      <c r="K183">
        <v>24.04</v>
      </c>
      <c r="L183" s="6">
        <f t="shared" si="116"/>
        <v>2.3373466301089196E-3</v>
      </c>
      <c r="M183" s="6">
        <f t="shared" si="154"/>
        <v>0.27933203562656173</v>
      </c>
      <c r="N183" s="6">
        <f t="shared" si="155"/>
        <v>279.33203562656172</v>
      </c>
      <c r="O183" s="6">
        <f t="shared" si="156"/>
        <v>1.2752894624516997</v>
      </c>
      <c r="P183" s="9">
        <f t="shared" si="47"/>
        <v>0.13298049652216185</v>
      </c>
      <c r="Q183" s="9">
        <f t="shared" si="157"/>
        <v>0.14943311292791761</v>
      </c>
      <c r="R183" s="2">
        <f t="shared" si="158"/>
        <v>149.43311292791762</v>
      </c>
      <c r="S183" s="6"/>
      <c r="T183" s="6"/>
      <c r="U183" s="6"/>
      <c r="V183" s="3"/>
      <c r="W183" s="3"/>
      <c r="X183" s="3"/>
      <c r="Y183" s="3"/>
      <c r="Z183" s="6"/>
      <c r="AA183" s="3"/>
      <c r="AB183" s="3"/>
      <c r="AC183" s="3"/>
      <c r="AD183" s="3"/>
      <c r="AE183" s="3"/>
    </row>
    <row r="184" spans="4:31" x14ac:dyDescent="0.25">
      <c r="D184" s="7">
        <v>42501.579427974539</v>
      </c>
      <c r="E184" s="8">
        <f t="shared" si="152"/>
        <v>132.5794279745387</v>
      </c>
      <c r="F184" s="4">
        <f t="shared" si="153"/>
        <v>0.93028805562062189</v>
      </c>
      <c r="G184">
        <v>55</v>
      </c>
      <c r="H184" s="3">
        <f t="shared" si="59"/>
        <v>6864</v>
      </c>
      <c r="I184">
        <v>514.62</v>
      </c>
      <c r="J184" s="4">
        <f t="shared" si="2"/>
        <v>3.5481813912</v>
      </c>
      <c r="K184">
        <v>24.06</v>
      </c>
      <c r="L184" s="6">
        <f t="shared" si="116"/>
        <v>2.2551827005840774E-3</v>
      </c>
      <c r="M184" s="6">
        <f t="shared" si="154"/>
        <v>0.28158721832714578</v>
      </c>
      <c r="N184" s="6">
        <f t="shared" si="155"/>
        <v>281.58721832714576</v>
      </c>
      <c r="O184" s="6">
        <f t="shared" si="156"/>
        <v>2.4241767772451728</v>
      </c>
      <c r="P184" s="9">
        <f t="shared" si="47"/>
        <v>0.13298049652216185</v>
      </c>
      <c r="Q184" s="9">
        <f t="shared" si="157"/>
        <v>0.15168829562850167</v>
      </c>
      <c r="R184" s="2">
        <f t="shared" si="158"/>
        <v>151.68829562850166</v>
      </c>
      <c r="S184" s="6"/>
      <c r="T184" s="6"/>
      <c r="U184" s="6"/>
      <c r="V184" s="3"/>
      <c r="W184" s="3"/>
      <c r="X184" s="3"/>
      <c r="Y184" s="3"/>
      <c r="Z184" s="6"/>
      <c r="AA184" s="3"/>
      <c r="AB184" s="3"/>
      <c r="AC184" s="3"/>
      <c r="AD184" s="3"/>
      <c r="AE184" s="3"/>
    </row>
    <row r="185" spans="4:31" x14ac:dyDescent="0.25">
      <c r="D185" s="7">
        <v>42501.638745717595</v>
      </c>
      <c r="E185" s="8">
        <f t="shared" si="152"/>
        <v>132.63874571759516</v>
      </c>
      <c r="F185" s="4">
        <f t="shared" si="153"/>
        <v>1.4236258333548903</v>
      </c>
      <c r="G185">
        <v>56</v>
      </c>
      <c r="H185" s="3">
        <f t="shared" si="59"/>
        <v>6920</v>
      </c>
      <c r="I185">
        <v>511.09</v>
      </c>
      <c r="J185" s="4">
        <f t="shared" si="2"/>
        <v>3.5238428883999999</v>
      </c>
      <c r="K185">
        <v>24.41</v>
      </c>
      <c r="L185" s="6">
        <f t="shared" si="116"/>
        <v>2.2934851718017604E-3</v>
      </c>
      <c r="M185" s="6">
        <f t="shared" si="154"/>
        <v>0.28388070349894756</v>
      </c>
      <c r="N185" s="6">
        <f t="shared" si="155"/>
        <v>283.88070349894758</v>
      </c>
      <c r="O185" s="6">
        <f t="shared" si="156"/>
        <v>1.6110168262379556</v>
      </c>
      <c r="P185" s="9">
        <f t="shared" si="47"/>
        <v>0.13298049652216185</v>
      </c>
      <c r="Q185" s="9">
        <f t="shared" si="157"/>
        <v>0.15398178080030345</v>
      </c>
      <c r="R185" s="2">
        <f t="shared" si="158"/>
        <v>153.98178080030345</v>
      </c>
      <c r="S185" s="6"/>
      <c r="T185" s="6"/>
      <c r="U185" s="6"/>
      <c r="V185" s="3"/>
      <c r="W185" s="3"/>
      <c r="X185" s="3"/>
      <c r="Y185" s="3"/>
      <c r="Z185" s="6"/>
      <c r="AA185" s="3"/>
      <c r="AB185" s="3"/>
      <c r="AC185" s="3"/>
      <c r="AD185" s="3"/>
      <c r="AE185" s="3"/>
    </row>
    <row r="186" spans="4:31" x14ac:dyDescent="0.25">
      <c r="D186" s="7">
        <v>42501.689567997688</v>
      </c>
      <c r="E186" s="8">
        <f t="shared" si="152"/>
        <v>132.68956799768785</v>
      </c>
      <c r="F186" s="4">
        <f t="shared" si="153"/>
        <v>1.2197347222245298</v>
      </c>
      <c r="G186">
        <v>56</v>
      </c>
      <c r="H186" s="3">
        <f t="shared" si="59"/>
        <v>6976</v>
      </c>
      <c r="I186">
        <v>508.94</v>
      </c>
      <c r="J186" s="4">
        <f t="shared" si="2"/>
        <v>3.5090191543999998</v>
      </c>
      <c r="K186">
        <v>24.61</v>
      </c>
      <c r="L186" s="6">
        <f t="shared" si="116"/>
        <v>2.2919446793435373E-3</v>
      </c>
      <c r="M186" s="6">
        <f t="shared" si="154"/>
        <v>0.28617264817829108</v>
      </c>
      <c r="N186" s="6">
        <f t="shared" si="155"/>
        <v>286.17264817829107</v>
      </c>
      <c r="O186" s="6">
        <f t="shared" si="156"/>
        <v>1.8790517623074063</v>
      </c>
      <c r="P186" s="9">
        <f t="shared" si="47"/>
        <v>0.13298049652216185</v>
      </c>
      <c r="Q186" s="9">
        <f t="shared" si="157"/>
        <v>0.15627372547964696</v>
      </c>
      <c r="R186" s="2">
        <f t="shared" si="158"/>
        <v>156.27372547964697</v>
      </c>
      <c r="S186" s="6"/>
      <c r="T186" s="6"/>
      <c r="U186" s="6"/>
      <c r="V186" s="3"/>
      <c r="W186" s="3"/>
      <c r="X186" s="3"/>
      <c r="Y186" s="3"/>
      <c r="Z186" s="6"/>
      <c r="AA186" s="3"/>
      <c r="AB186" s="3"/>
      <c r="AC186" s="3"/>
      <c r="AD186" s="3"/>
      <c r="AE186" s="3"/>
    </row>
    <row r="187" spans="4:31" x14ac:dyDescent="0.25">
      <c r="D187" s="7">
        <v>42501.76190672454</v>
      </c>
      <c r="E187" s="8">
        <f t="shared" ref="E187:E191" si="159">D187-(115*365+29)-365</f>
        <v>132.76190672453959</v>
      </c>
      <c r="F187" s="4">
        <f t="shared" ref="F187:F191" si="160">(E187-E186)*24</f>
        <v>1.7361294444417581</v>
      </c>
      <c r="G187">
        <v>56</v>
      </c>
      <c r="H187" s="3">
        <f t="shared" si="59"/>
        <v>7032</v>
      </c>
      <c r="I187">
        <v>508.24</v>
      </c>
      <c r="J187" s="4">
        <f t="shared" si="2"/>
        <v>3.5041928223999999</v>
      </c>
      <c r="K187">
        <v>24.54</v>
      </c>
      <c r="L187" s="6">
        <f t="shared" si="116"/>
        <v>2.292483616249561E-3</v>
      </c>
      <c r="M187" s="6">
        <f t="shared" ref="M187:M191" si="161">M186+L187</f>
        <v>0.28846513179454064</v>
      </c>
      <c r="N187" s="6">
        <f t="shared" ref="N187:N191" si="162">M187*1000</f>
        <v>288.46513179454064</v>
      </c>
      <c r="O187" s="6">
        <f t="shared" ref="O187:O191" si="163">L187/F187*1000</f>
        <v>1.3204566189398943</v>
      </c>
      <c r="P187" s="9">
        <f t="shared" si="47"/>
        <v>0.13298049652216185</v>
      </c>
      <c r="Q187" s="9">
        <f t="shared" ref="Q187:Q191" si="164">M187-$M$125</f>
        <v>0.15856620909589653</v>
      </c>
      <c r="R187" s="2">
        <f t="shared" ref="R187:R191" si="165">Q187*1000</f>
        <v>158.56620909589654</v>
      </c>
      <c r="S187" s="6"/>
      <c r="T187" s="6"/>
      <c r="U187" s="6"/>
      <c r="V187" s="3"/>
      <c r="W187" s="3"/>
      <c r="X187" s="3"/>
      <c r="Y187" s="3"/>
      <c r="Z187" s="6"/>
      <c r="AA187" s="3"/>
      <c r="AB187" s="3"/>
      <c r="AC187" s="3"/>
      <c r="AD187" s="3"/>
      <c r="AE187" s="3"/>
    </row>
    <row r="188" spans="4:31" x14ac:dyDescent="0.25">
      <c r="D188" s="7">
        <v>42501.807057650462</v>
      </c>
      <c r="E188" s="8">
        <f t="shared" si="159"/>
        <v>132.8070576504615</v>
      </c>
      <c r="F188" s="4">
        <f t="shared" si="160"/>
        <v>1.0836222221259959</v>
      </c>
      <c r="G188">
        <v>55</v>
      </c>
      <c r="H188" s="3">
        <f t="shared" si="59"/>
        <v>7087</v>
      </c>
      <c r="I188">
        <v>504.59</v>
      </c>
      <c r="J188" s="4">
        <f t="shared" si="2"/>
        <v>3.4790269483999996</v>
      </c>
      <c r="K188">
        <v>24.07</v>
      </c>
      <c r="L188" s="6">
        <f t="shared" si="116"/>
        <v>2.2551068247109677E-3</v>
      </c>
      <c r="M188" s="6">
        <f t="shared" si="161"/>
        <v>0.29072023861925161</v>
      </c>
      <c r="N188" s="6">
        <f t="shared" si="162"/>
        <v>290.72023861925163</v>
      </c>
      <c r="O188" s="6">
        <f t="shared" si="163"/>
        <v>2.0810821139184426</v>
      </c>
      <c r="P188" s="9">
        <f t="shared" si="47"/>
        <v>0.13298049652216185</v>
      </c>
      <c r="Q188" s="9">
        <f t="shared" si="164"/>
        <v>0.1608213159206075</v>
      </c>
      <c r="R188" s="2">
        <f t="shared" si="165"/>
        <v>160.8213159206075</v>
      </c>
      <c r="S188" s="6"/>
      <c r="T188" s="6"/>
      <c r="U188" s="6"/>
      <c r="V188" s="3"/>
      <c r="W188" s="3"/>
      <c r="X188" s="3"/>
      <c r="Y188" s="3"/>
      <c r="Z188" s="6"/>
      <c r="AA188" s="3"/>
      <c r="AB188" s="3"/>
      <c r="AC188" s="3"/>
      <c r="AD188" s="3"/>
      <c r="AE188" s="3"/>
    </row>
    <row r="189" spans="4:31" x14ac:dyDescent="0.25">
      <c r="D189" s="7">
        <v>42502.362248622689</v>
      </c>
      <c r="E189" s="8">
        <f t="shared" si="159"/>
        <v>133.36224862268864</v>
      </c>
      <c r="F189" s="4">
        <f t="shared" si="160"/>
        <v>13.324583333451301</v>
      </c>
      <c r="G189">
        <v>56</v>
      </c>
      <c r="H189" s="3">
        <f t="shared" si="59"/>
        <v>7143</v>
      </c>
      <c r="I189">
        <v>517.34</v>
      </c>
      <c r="J189" s="4">
        <f t="shared" si="2"/>
        <v>3.5669351384000003</v>
      </c>
      <c r="K189">
        <v>23.13</v>
      </c>
      <c r="L189" s="6">
        <f t="shared" si="116"/>
        <v>2.3033935727059937E-3</v>
      </c>
      <c r="M189" s="6">
        <f t="shared" si="161"/>
        <v>0.29302363219195759</v>
      </c>
      <c r="N189" s="6">
        <f t="shared" si="162"/>
        <v>293.02363219195757</v>
      </c>
      <c r="O189" s="6">
        <f t="shared" si="163"/>
        <v>0.17286796255184469</v>
      </c>
      <c r="P189" s="9">
        <f t="shared" si="47"/>
        <v>0.13298049652216185</v>
      </c>
      <c r="Q189" s="9">
        <f t="shared" si="164"/>
        <v>0.16312470949331348</v>
      </c>
      <c r="R189" s="2">
        <f t="shared" si="165"/>
        <v>163.12470949331347</v>
      </c>
      <c r="S189" s="6"/>
      <c r="T189" s="6"/>
      <c r="U189" s="6"/>
      <c r="V189" s="3"/>
      <c r="W189" s="3"/>
      <c r="X189" s="3"/>
      <c r="Y189" s="3"/>
      <c r="Z189" s="6"/>
      <c r="AA189" s="3"/>
      <c r="AB189" s="3"/>
      <c r="AC189" s="3"/>
      <c r="AD189" s="3"/>
      <c r="AE189" s="3"/>
    </row>
    <row r="190" spans="4:31" x14ac:dyDescent="0.25">
      <c r="D190" s="7">
        <v>42502.395385567128</v>
      </c>
      <c r="E190" s="8">
        <f t="shared" si="159"/>
        <v>133.39538556712796</v>
      </c>
      <c r="F190" s="4">
        <f t="shared" si="160"/>
        <v>0.79528666654368863</v>
      </c>
      <c r="G190">
        <v>55</v>
      </c>
      <c r="H190" s="3">
        <f t="shared" si="59"/>
        <v>7198</v>
      </c>
      <c r="I190">
        <v>508.56</v>
      </c>
      <c r="J190" s="4">
        <f t="shared" si="2"/>
        <v>3.5063991456000001</v>
      </c>
      <c r="K190">
        <v>23.18</v>
      </c>
      <c r="L190" s="6">
        <f t="shared" si="116"/>
        <v>2.2618798314061809E-3</v>
      </c>
      <c r="M190" s="6">
        <f t="shared" si="161"/>
        <v>0.29528551202336378</v>
      </c>
      <c r="N190" s="6">
        <f t="shared" si="162"/>
        <v>295.28551202336376</v>
      </c>
      <c r="O190" s="6">
        <f t="shared" si="163"/>
        <v>2.8441063160737978</v>
      </c>
      <c r="P190" s="9">
        <f t="shared" si="47"/>
        <v>0.13298049652216185</v>
      </c>
      <c r="Q190" s="9">
        <f t="shared" si="164"/>
        <v>0.16538658932471967</v>
      </c>
      <c r="R190" s="2">
        <f t="shared" si="165"/>
        <v>165.38658932471967</v>
      </c>
      <c r="S190" s="6"/>
      <c r="T190" s="6"/>
      <c r="U190" s="6"/>
      <c r="V190" s="3"/>
      <c r="W190" s="3"/>
      <c r="X190" s="3"/>
      <c r="Y190" s="3"/>
      <c r="Z190" s="6"/>
      <c r="AA190" s="3"/>
      <c r="AB190" s="3"/>
      <c r="AC190" s="3"/>
      <c r="AD190" s="3"/>
      <c r="AE190" s="3"/>
    </row>
    <row r="191" spans="4:31" x14ac:dyDescent="0.25">
      <c r="D191" s="7">
        <v>42502.441323541665</v>
      </c>
      <c r="E191" s="8">
        <f t="shared" si="159"/>
        <v>133.44132354166504</v>
      </c>
      <c r="F191" s="4">
        <f t="shared" si="160"/>
        <v>1.1025113888899796</v>
      </c>
      <c r="G191">
        <v>55</v>
      </c>
      <c r="H191" s="3">
        <f t="shared" si="59"/>
        <v>7253</v>
      </c>
      <c r="I191">
        <v>503.36</v>
      </c>
      <c r="J191" s="4">
        <f t="shared" si="2"/>
        <v>3.4705463935999998</v>
      </c>
      <c r="K191">
        <v>23.45</v>
      </c>
      <c r="L191" s="6">
        <f t="shared" si="116"/>
        <v>2.2598208039129931E-3</v>
      </c>
      <c r="M191" s="6">
        <f t="shared" si="161"/>
        <v>0.2975453328272768</v>
      </c>
      <c r="N191" s="6">
        <f t="shared" si="162"/>
        <v>297.54533282727681</v>
      </c>
      <c r="O191" s="6">
        <f t="shared" si="163"/>
        <v>2.0497029116299701</v>
      </c>
      <c r="P191" s="9">
        <f t="shared" si="47"/>
        <v>0.13298049652216185</v>
      </c>
      <c r="Q191" s="9">
        <f t="shared" si="164"/>
        <v>0.16764641012863268</v>
      </c>
      <c r="R191" s="2">
        <f t="shared" si="165"/>
        <v>167.64641012863268</v>
      </c>
      <c r="S191" s="6"/>
      <c r="T191" s="6"/>
      <c r="U191" s="6"/>
      <c r="V191" s="3"/>
      <c r="W191" s="3"/>
      <c r="X191" s="3"/>
      <c r="Y191" s="3"/>
      <c r="Z191" s="6"/>
      <c r="AA191" s="3"/>
      <c r="AB191" s="3"/>
      <c r="AC191" s="3"/>
      <c r="AD191" s="3"/>
      <c r="AE191" s="3"/>
    </row>
    <row r="192" spans="4:31" x14ac:dyDescent="0.25">
      <c r="D192" s="7">
        <v>42502.476914189814</v>
      </c>
      <c r="E192" s="8">
        <f t="shared" ref="E192:E194" si="166">D192-(115*365+29)-365</f>
        <v>133.47691418981412</v>
      </c>
      <c r="F192" s="4">
        <f t="shared" ref="F192:F194" si="167">(E192-E191)*24</f>
        <v>0.85417555557796732</v>
      </c>
      <c r="G192">
        <v>54</v>
      </c>
      <c r="H192" s="3">
        <f t="shared" si="59"/>
        <v>7307</v>
      </c>
      <c r="I192">
        <v>497.73</v>
      </c>
      <c r="J192" s="4">
        <f t="shared" si="2"/>
        <v>3.4317288948</v>
      </c>
      <c r="K192">
        <v>23.54</v>
      </c>
      <c r="L192" s="6">
        <f t="shared" si="116"/>
        <v>2.2180601070472738E-3</v>
      </c>
      <c r="M192" s="6">
        <f t="shared" ref="M192:M194" si="168">M191+L192</f>
        <v>0.29976339293432408</v>
      </c>
      <c r="N192" s="6">
        <f t="shared" ref="N192:N194" si="169">M192*1000</f>
        <v>299.76339293432409</v>
      </c>
      <c r="O192" s="6">
        <f t="shared" ref="O192:O194" si="170">L192/F192*1000</f>
        <v>2.5967262731446947</v>
      </c>
      <c r="P192" s="9">
        <f t="shared" si="47"/>
        <v>0.13298049652216185</v>
      </c>
      <c r="Q192" s="9">
        <f t="shared" ref="Q192:Q194" si="171">M192-$M$125</f>
        <v>0.16986447023567997</v>
      </c>
      <c r="R192" s="2">
        <f t="shared" ref="R192:R194" si="172">Q192*1000</f>
        <v>169.86447023567996</v>
      </c>
      <c r="S192" s="6"/>
      <c r="T192" s="6"/>
      <c r="U192" s="6"/>
      <c r="V192" s="3"/>
      <c r="W192" s="3"/>
      <c r="X192" s="3"/>
      <c r="Y192" s="3"/>
      <c r="Z192" s="6"/>
      <c r="AA192" s="3"/>
      <c r="AB192" s="3"/>
      <c r="AC192" s="3"/>
      <c r="AD192" s="3"/>
      <c r="AE192" s="3"/>
    </row>
    <row r="193" spans="4:31" x14ac:dyDescent="0.25">
      <c r="D193" s="7">
        <v>42502.513361331017</v>
      </c>
      <c r="E193" s="8">
        <f t="shared" si="166"/>
        <v>133.51336133101722</v>
      </c>
      <c r="F193" s="4">
        <f t="shared" si="167"/>
        <v>0.87473138887435198</v>
      </c>
      <c r="G193">
        <v>53</v>
      </c>
      <c r="H193" s="3">
        <f t="shared" si="59"/>
        <v>7360</v>
      </c>
      <c r="I193">
        <v>492.19</v>
      </c>
      <c r="J193" s="4">
        <f t="shared" si="2"/>
        <v>3.3935319244</v>
      </c>
      <c r="K193">
        <v>22.84</v>
      </c>
      <c r="L193" s="6">
        <f t="shared" si="116"/>
        <v>2.1821333689621869E-3</v>
      </c>
      <c r="M193" s="6">
        <f t="shared" si="168"/>
        <v>0.30194552630328625</v>
      </c>
      <c r="N193" s="6">
        <f t="shared" si="169"/>
        <v>301.94552630328627</v>
      </c>
      <c r="O193" s="6">
        <f t="shared" si="170"/>
        <v>2.4946325200131039</v>
      </c>
      <c r="P193" s="9">
        <f t="shared" ref="P193:P244" si="173">$P$126</f>
        <v>0.13298049652216185</v>
      </c>
      <c r="Q193" s="9">
        <f t="shared" si="171"/>
        <v>0.17204660360464213</v>
      </c>
      <c r="R193" s="2">
        <f t="shared" si="172"/>
        <v>172.04660360464214</v>
      </c>
      <c r="S193" s="6"/>
      <c r="T193" s="6"/>
      <c r="U193" s="6"/>
      <c r="V193" s="3"/>
      <c r="W193" s="3"/>
      <c r="X193" s="3"/>
      <c r="Y193" s="3"/>
      <c r="Z193" s="6"/>
      <c r="AA193" s="3"/>
      <c r="AB193" s="3"/>
      <c r="AC193" s="3"/>
      <c r="AD193" s="3"/>
      <c r="AE193" s="3"/>
    </row>
    <row r="194" spans="4:31" x14ac:dyDescent="0.25">
      <c r="D194" s="7">
        <v>42502.551891817129</v>
      </c>
      <c r="E194" s="8">
        <f t="shared" si="166"/>
        <v>133.55189181712922</v>
      </c>
      <c r="F194" s="4">
        <f t="shared" si="167"/>
        <v>0.92473166668787599</v>
      </c>
      <c r="G194">
        <v>52</v>
      </c>
      <c r="H194" s="3">
        <f t="shared" si="59"/>
        <v>7412</v>
      </c>
      <c r="I194">
        <v>488.49</v>
      </c>
      <c r="J194" s="4">
        <f t="shared" si="2"/>
        <v>3.3680213123999998</v>
      </c>
      <c r="K194">
        <v>23.15</v>
      </c>
      <c r="L194" s="6">
        <f t="shared" si="116"/>
        <v>2.1387210887559216E-3</v>
      </c>
      <c r="M194" s="6">
        <f t="shared" si="168"/>
        <v>0.30408424739204215</v>
      </c>
      <c r="N194" s="6">
        <f t="shared" si="169"/>
        <v>304.08424739204213</v>
      </c>
      <c r="O194" s="6">
        <f t="shared" si="170"/>
        <v>2.3128018276006577</v>
      </c>
      <c r="P194" s="9">
        <f t="shared" si="173"/>
        <v>0.13298049652216185</v>
      </c>
      <c r="Q194" s="9">
        <f t="shared" si="171"/>
        <v>0.17418532469339804</v>
      </c>
      <c r="R194" s="2">
        <f t="shared" si="172"/>
        <v>174.18532469339803</v>
      </c>
      <c r="S194" s="6"/>
      <c r="T194" s="6"/>
      <c r="U194" s="6"/>
      <c r="V194" s="3"/>
      <c r="W194" s="3"/>
      <c r="X194" s="3"/>
      <c r="Y194" s="3"/>
      <c r="Z194" s="6"/>
      <c r="AA194" s="3"/>
      <c r="AB194" s="3"/>
      <c r="AC194" s="3"/>
      <c r="AD194" s="3"/>
      <c r="AE194" s="3"/>
    </row>
    <row r="195" spans="4:31" x14ac:dyDescent="0.25">
      <c r="D195" s="7">
        <v>42502.589299618056</v>
      </c>
      <c r="E195" s="8">
        <f t="shared" ref="E195:E201" si="174">D195-(115*365+29)-365</f>
        <v>133.58929961805552</v>
      </c>
      <c r="F195" s="4">
        <f t="shared" ref="F195:F201" si="175">(E195-E194)*24</f>
        <v>0.89778722223127261</v>
      </c>
      <c r="G195">
        <v>54</v>
      </c>
      <c r="H195" s="3">
        <f t="shared" si="59"/>
        <v>7466</v>
      </c>
      <c r="I195">
        <v>483.58</v>
      </c>
      <c r="J195" s="4">
        <f t="shared" si="2"/>
        <v>3.3341680407999998</v>
      </c>
      <c r="K195">
        <v>23.6</v>
      </c>
      <c r="L195" s="6">
        <f t="shared" si="116"/>
        <v>2.2176116365959751E-3</v>
      </c>
      <c r="M195" s="6">
        <f t="shared" ref="M195:M201" si="176">M194+L195</f>
        <v>0.3063018590286381</v>
      </c>
      <c r="N195" s="6">
        <f t="shared" ref="N195:N201" si="177">M195*1000</f>
        <v>306.30185902863809</v>
      </c>
      <c r="O195" s="6">
        <f t="shared" ref="O195:O201" si="178">L195/F195*1000</f>
        <v>2.4700859866155591</v>
      </c>
      <c r="P195" s="9">
        <f t="shared" si="173"/>
        <v>0.13298049652216185</v>
      </c>
      <c r="Q195" s="9">
        <f t="shared" ref="Q195:Q201" si="179">M195-$M$125</f>
        <v>0.17640293632999399</v>
      </c>
      <c r="R195" s="2">
        <f t="shared" ref="R195:R201" si="180">Q195*1000</f>
        <v>176.40293632999399</v>
      </c>
      <c r="S195" s="6"/>
      <c r="T195" s="6"/>
      <c r="U195" s="6"/>
      <c r="V195" s="3"/>
      <c r="W195" s="3"/>
      <c r="X195" s="3"/>
      <c r="Y195" s="3"/>
      <c r="Z195" s="6"/>
      <c r="AA195" s="3"/>
      <c r="AB195" s="3"/>
      <c r="AC195" s="3"/>
      <c r="AD195" s="3"/>
      <c r="AE195" s="3"/>
    </row>
    <row r="196" spans="4:31" x14ac:dyDescent="0.25">
      <c r="D196" s="7">
        <v>42502.639300150462</v>
      </c>
      <c r="E196" s="8">
        <f t="shared" si="174"/>
        <v>133.63930015046208</v>
      </c>
      <c r="F196" s="4">
        <f t="shared" si="175"/>
        <v>1.2000127777573653</v>
      </c>
      <c r="G196">
        <v>53</v>
      </c>
      <c r="H196" s="3">
        <f t="shared" ref="H196:H244" si="181">H195+G196</f>
        <v>7519</v>
      </c>
      <c r="I196">
        <v>481.58</v>
      </c>
      <c r="J196" s="4">
        <f t="shared" ref="J196:J245" si="182">I196*0.00689476</f>
        <v>3.3203785207999998</v>
      </c>
      <c r="K196">
        <v>23.69</v>
      </c>
      <c r="L196" s="6">
        <f t="shared" si="116"/>
        <v>2.1758848399107858E-3</v>
      </c>
      <c r="M196" s="6">
        <f t="shared" si="176"/>
        <v>0.30847774386854887</v>
      </c>
      <c r="N196" s="6">
        <f t="shared" si="177"/>
        <v>308.47774386854888</v>
      </c>
      <c r="O196" s="6">
        <f t="shared" si="178"/>
        <v>1.8132180592086458</v>
      </c>
      <c r="P196" s="9">
        <f t="shared" si="173"/>
        <v>0.13298049652216185</v>
      </c>
      <c r="Q196" s="9">
        <f t="shared" si="179"/>
        <v>0.17857882116990476</v>
      </c>
      <c r="R196" s="2">
        <f t="shared" si="180"/>
        <v>178.57882116990476</v>
      </c>
      <c r="S196" s="6"/>
      <c r="T196" s="6"/>
      <c r="U196" s="6"/>
      <c r="V196" s="3"/>
      <c r="W196" s="3"/>
      <c r="X196" s="3"/>
      <c r="Y196" s="3"/>
      <c r="Z196" s="6"/>
      <c r="AA196" s="3"/>
      <c r="AB196" s="3"/>
      <c r="AC196" s="3"/>
      <c r="AD196" s="3"/>
      <c r="AE196" s="3"/>
    </row>
    <row r="197" spans="4:31" x14ac:dyDescent="0.25">
      <c r="D197" s="7">
        <v>42502.670099097224</v>
      </c>
      <c r="E197" s="8">
        <f t="shared" si="174"/>
        <v>133.67009909722401</v>
      </c>
      <c r="F197" s="4">
        <f t="shared" si="175"/>
        <v>0.7391747222864069</v>
      </c>
      <c r="G197">
        <v>53</v>
      </c>
      <c r="H197" s="3">
        <f t="shared" si="181"/>
        <v>7572</v>
      </c>
      <c r="I197">
        <v>476.18</v>
      </c>
      <c r="J197" s="4">
        <f t="shared" si="182"/>
        <v>3.2831468168</v>
      </c>
      <c r="K197">
        <v>23.44</v>
      </c>
      <c r="L197" s="6">
        <f t="shared" si="116"/>
        <v>2.1777189247079057E-3</v>
      </c>
      <c r="M197" s="6">
        <f t="shared" si="176"/>
        <v>0.31065546279325679</v>
      </c>
      <c r="N197" s="6">
        <f t="shared" si="177"/>
        <v>310.65546279325679</v>
      </c>
      <c r="O197" s="6">
        <f t="shared" si="178"/>
        <v>2.9461490755146635</v>
      </c>
      <c r="P197" s="9">
        <f t="shared" si="173"/>
        <v>0.13298049652216185</v>
      </c>
      <c r="Q197" s="9">
        <f t="shared" si="179"/>
        <v>0.18075654009461267</v>
      </c>
      <c r="R197" s="2">
        <f t="shared" si="180"/>
        <v>180.75654009461266</v>
      </c>
      <c r="S197" s="6"/>
      <c r="T197" s="6"/>
      <c r="U197" s="6"/>
      <c r="V197" s="3"/>
      <c r="W197" s="3"/>
      <c r="X197" s="3"/>
      <c r="Y197" s="3"/>
      <c r="Z197" s="6"/>
      <c r="AA197" s="3"/>
      <c r="AB197" s="3"/>
      <c r="AC197" s="3"/>
      <c r="AD197" s="3"/>
      <c r="AE197" s="3"/>
    </row>
    <row r="198" spans="4:31" x14ac:dyDescent="0.25">
      <c r="D198" s="7">
        <v>42502.700724421295</v>
      </c>
      <c r="E198" s="8">
        <f t="shared" si="174"/>
        <v>133.70072442129458</v>
      </c>
      <c r="F198" s="4">
        <f t="shared" si="175"/>
        <v>0.73500777769368142</v>
      </c>
      <c r="G198">
        <v>53</v>
      </c>
      <c r="H198" s="3">
        <f t="shared" si="181"/>
        <v>7625</v>
      </c>
      <c r="I198">
        <v>470.88</v>
      </c>
      <c r="J198" s="4">
        <f t="shared" si="182"/>
        <v>3.2466045887999999</v>
      </c>
      <c r="K198">
        <v>23.42</v>
      </c>
      <c r="L198" s="6">
        <f t="shared" si="116"/>
        <v>2.1778657850730606E-3</v>
      </c>
      <c r="M198" s="6">
        <f t="shared" si="176"/>
        <v>0.31283332857832985</v>
      </c>
      <c r="N198" s="6">
        <f t="shared" si="177"/>
        <v>312.83332857832983</v>
      </c>
      <c r="O198" s="6">
        <f t="shared" si="178"/>
        <v>2.9630513460779979</v>
      </c>
      <c r="P198" s="9">
        <f t="shared" si="173"/>
        <v>0.13298049652216185</v>
      </c>
      <c r="Q198" s="9">
        <f t="shared" si="179"/>
        <v>0.18293440587968574</v>
      </c>
      <c r="R198" s="2">
        <f t="shared" si="180"/>
        <v>182.93440587968573</v>
      </c>
    </row>
    <row r="199" spans="4:31" x14ac:dyDescent="0.25">
      <c r="D199" s="7">
        <v>42502.737622939814</v>
      </c>
      <c r="E199" s="8">
        <f t="shared" si="174"/>
        <v>133.73762293981417</v>
      </c>
      <c r="F199" s="4">
        <f t="shared" si="175"/>
        <v>0.88556444447021931</v>
      </c>
      <c r="G199">
        <v>52</v>
      </c>
      <c r="H199" s="3">
        <f t="shared" si="181"/>
        <v>7677</v>
      </c>
      <c r="I199">
        <v>466.44</v>
      </c>
      <c r="J199" s="4">
        <f t="shared" si="182"/>
        <v>3.2159918543999999</v>
      </c>
      <c r="K199">
        <v>23.57</v>
      </c>
      <c r="L199" s="6">
        <f t="shared" si="116"/>
        <v>2.1356937806631822E-3</v>
      </c>
      <c r="M199" s="6">
        <f t="shared" si="176"/>
        <v>0.31496902235899304</v>
      </c>
      <c r="N199" s="6">
        <f t="shared" si="177"/>
        <v>314.96902235899307</v>
      </c>
      <c r="O199" s="6">
        <f t="shared" si="178"/>
        <v>2.4116751683056123</v>
      </c>
      <c r="P199" s="9">
        <f t="shared" si="173"/>
        <v>0.13298049652216185</v>
      </c>
      <c r="Q199" s="9">
        <f t="shared" si="179"/>
        <v>0.18507009966034893</v>
      </c>
      <c r="R199" s="2">
        <f t="shared" si="180"/>
        <v>185.07009966034894</v>
      </c>
    </row>
    <row r="200" spans="4:31" x14ac:dyDescent="0.25">
      <c r="D200" s="7">
        <v>42502.849013009261</v>
      </c>
      <c r="E200" s="8">
        <f t="shared" si="174"/>
        <v>133.8490130092614</v>
      </c>
      <c r="F200" s="4">
        <f t="shared" si="175"/>
        <v>2.673361666733399</v>
      </c>
      <c r="G200">
        <v>51</v>
      </c>
      <c r="H200" s="3">
        <f t="shared" si="181"/>
        <v>7728</v>
      </c>
      <c r="I200">
        <v>469.89</v>
      </c>
      <c r="J200" s="4">
        <f t="shared" si="182"/>
        <v>3.2397787763999997</v>
      </c>
      <c r="K200">
        <v>23.57</v>
      </c>
      <c r="L200" s="6">
        <f t="shared" si="116"/>
        <v>2.09462274641966E-3</v>
      </c>
      <c r="M200" s="6">
        <f t="shared" si="176"/>
        <v>0.31706364510541268</v>
      </c>
      <c r="N200" s="6">
        <f t="shared" si="177"/>
        <v>317.06364510541266</v>
      </c>
      <c r="O200" s="6">
        <f t="shared" si="178"/>
        <v>0.78351641399088934</v>
      </c>
      <c r="P200" s="9">
        <f t="shared" si="173"/>
        <v>0.13298049652216185</v>
      </c>
      <c r="Q200" s="9">
        <f t="shared" si="179"/>
        <v>0.18716472240676857</v>
      </c>
      <c r="R200" s="2">
        <f t="shared" si="180"/>
        <v>187.16472240676856</v>
      </c>
    </row>
    <row r="201" spans="4:31" x14ac:dyDescent="0.25">
      <c r="D201" s="7">
        <v>42503.372131944445</v>
      </c>
      <c r="E201" s="8">
        <f t="shared" si="174"/>
        <v>134.37213194444485</v>
      </c>
      <c r="F201" s="4">
        <f t="shared" si="175"/>
        <v>12.554854444402736</v>
      </c>
      <c r="G201">
        <v>50</v>
      </c>
      <c r="H201" s="3">
        <f t="shared" si="181"/>
        <v>7778</v>
      </c>
      <c r="I201">
        <v>471.37</v>
      </c>
      <c r="J201" s="4">
        <f t="shared" si="182"/>
        <v>3.2499830211999998</v>
      </c>
      <c r="K201">
        <v>22.57</v>
      </c>
      <c r="L201" s="6">
        <f t="shared" si="116"/>
        <v>2.0604959557584995E-3</v>
      </c>
      <c r="M201" s="6">
        <f t="shared" si="176"/>
        <v>0.31912414106117121</v>
      </c>
      <c r="N201" s="6">
        <f t="shared" si="177"/>
        <v>319.1241410611712</v>
      </c>
      <c r="O201" s="6">
        <f t="shared" si="178"/>
        <v>0.16411946190878537</v>
      </c>
      <c r="P201" s="9">
        <f t="shared" si="173"/>
        <v>0.13298049652216185</v>
      </c>
      <c r="Q201" s="9">
        <f t="shared" si="179"/>
        <v>0.18922521836252709</v>
      </c>
      <c r="R201" s="2">
        <f t="shared" si="180"/>
        <v>189.2252183625271</v>
      </c>
    </row>
    <row r="202" spans="4:31" x14ac:dyDescent="0.25">
      <c r="D202" s="7">
        <v>42503.40989855324</v>
      </c>
      <c r="E202" s="8">
        <f t="shared" ref="E202:E208" si="183">D202-(115*365+29)-365</f>
        <v>134.40989855324005</v>
      </c>
      <c r="F202" s="4">
        <f t="shared" ref="F202:F208" si="184">(E202-E201)*24</f>
        <v>0.90639861108502373</v>
      </c>
      <c r="G202">
        <v>47</v>
      </c>
      <c r="H202" s="3">
        <f t="shared" si="181"/>
        <v>7825</v>
      </c>
      <c r="I202">
        <v>455.9</v>
      </c>
      <c r="J202" s="4">
        <f t="shared" si="182"/>
        <v>3.1433210839999997</v>
      </c>
      <c r="K202">
        <v>22.96</v>
      </c>
      <c r="L202" s="6">
        <f t="shared" si="116"/>
        <v>1.9343151943355147E-3</v>
      </c>
      <c r="M202" s="6">
        <f t="shared" ref="M202:M208" si="185">M201+L202</f>
        <v>0.32105845625550672</v>
      </c>
      <c r="N202" s="6">
        <f t="shared" ref="N202:N208" si="186">M202*1000</f>
        <v>321.05845625550671</v>
      </c>
      <c r="O202" s="6">
        <f t="shared" ref="O202:O208" si="187">L202/F202*1000</f>
        <v>2.1340668119735988</v>
      </c>
      <c r="P202" s="9">
        <f t="shared" si="173"/>
        <v>0.13298049652216185</v>
      </c>
      <c r="Q202" s="9">
        <f t="shared" ref="Q202:Q208" si="188">M202-$M$125</f>
        <v>0.1911595335568626</v>
      </c>
      <c r="R202" s="2">
        <f t="shared" ref="R202:R208" si="189">Q202*1000</f>
        <v>191.15953355686261</v>
      </c>
      <c r="S202" s="2"/>
      <c r="T202" s="2"/>
      <c r="U202" s="2"/>
      <c r="V202" s="2"/>
    </row>
    <row r="203" spans="4:31" x14ac:dyDescent="0.25">
      <c r="D203" s="7">
        <v>42503.418764363429</v>
      </c>
      <c r="E203" s="8">
        <f t="shared" si="183"/>
        <v>134.41876436342864</v>
      </c>
      <c r="F203" s="4">
        <f t="shared" si="184"/>
        <v>0.21277944452594966</v>
      </c>
      <c r="G203">
        <v>46</v>
      </c>
      <c r="H203" s="3">
        <f t="shared" si="181"/>
        <v>7871</v>
      </c>
      <c r="I203">
        <v>435.9</v>
      </c>
      <c r="J203" s="4">
        <f t="shared" si="182"/>
        <v>3.0054258839999997</v>
      </c>
      <c r="K203">
        <v>22.79</v>
      </c>
      <c r="L203" s="6">
        <f t="shared" si="116"/>
        <v>1.8942470599241435E-3</v>
      </c>
      <c r="M203" s="6">
        <f t="shared" si="185"/>
        <v>0.32295270331543086</v>
      </c>
      <c r="N203" s="6">
        <f t="shared" si="186"/>
        <v>322.95270331543088</v>
      </c>
      <c r="O203" s="6">
        <f t="shared" si="187"/>
        <v>8.9023968651874608</v>
      </c>
      <c r="P203" s="9">
        <f t="shared" si="173"/>
        <v>0.13298049652216185</v>
      </c>
      <c r="Q203" s="9">
        <f t="shared" si="188"/>
        <v>0.19305378061678674</v>
      </c>
      <c r="R203" s="2">
        <f t="shared" si="189"/>
        <v>193.05378061678675</v>
      </c>
      <c r="S203" s="2"/>
      <c r="T203" s="2"/>
      <c r="U203" s="2"/>
      <c r="V203" s="2"/>
    </row>
    <row r="204" spans="4:31" x14ac:dyDescent="0.25">
      <c r="D204" s="7">
        <v>42503.419574571759</v>
      </c>
      <c r="E204" s="8">
        <f t="shared" si="183"/>
        <v>134.41957457175886</v>
      </c>
      <c r="F204" s="4">
        <f t="shared" si="184"/>
        <v>1.9444999925326556E-2</v>
      </c>
      <c r="G204">
        <v>42</v>
      </c>
      <c r="H204" s="3">
        <f t="shared" si="181"/>
        <v>7913</v>
      </c>
      <c r="I204">
        <v>420.71</v>
      </c>
      <c r="J204" s="4">
        <f t="shared" si="182"/>
        <v>2.9006944795999998</v>
      </c>
      <c r="K204">
        <v>22.85</v>
      </c>
      <c r="L204" s="6">
        <f t="shared" si="116"/>
        <v>1.7291793438885094E-3</v>
      </c>
      <c r="M204" s="6">
        <f t="shared" si="185"/>
        <v>0.32468188265931935</v>
      </c>
      <c r="N204" s="6">
        <f t="shared" si="186"/>
        <v>324.68188265931934</v>
      </c>
      <c r="O204" s="6">
        <f t="shared" si="187"/>
        <v>88.926682979119107</v>
      </c>
      <c r="P204" s="9">
        <f t="shared" si="173"/>
        <v>0.13298049652216185</v>
      </c>
      <c r="Q204" s="9">
        <f t="shared" si="188"/>
        <v>0.19478295996067524</v>
      </c>
      <c r="R204" s="2">
        <f t="shared" si="189"/>
        <v>194.78295996067524</v>
      </c>
      <c r="S204" s="2"/>
      <c r="T204" s="2"/>
      <c r="U204" s="2"/>
      <c r="V204" s="2"/>
    </row>
    <row r="205" spans="4:31" x14ac:dyDescent="0.25">
      <c r="D205" s="7">
        <v>42503.420917164352</v>
      </c>
      <c r="E205" s="8">
        <f t="shared" si="183"/>
        <v>134.42091716435243</v>
      </c>
      <c r="F205" s="4">
        <f t="shared" si="184"/>
        <v>3.2222222245763987E-2</v>
      </c>
      <c r="G205">
        <v>34</v>
      </c>
      <c r="H205" s="3">
        <f t="shared" si="181"/>
        <v>7947</v>
      </c>
      <c r="I205">
        <v>403.39</v>
      </c>
      <c r="J205" s="4">
        <f t="shared" si="182"/>
        <v>2.7812772363999998</v>
      </c>
      <c r="K205">
        <v>22.83</v>
      </c>
      <c r="L205" s="6">
        <f t="shared" si="116"/>
        <v>1.3999064380873518E-3</v>
      </c>
      <c r="M205" s="6">
        <f t="shared" si="185"/>
        <v>0.3260817890974067</v>
      </c>
      <c r="N205" s="6">
        <f t="shared" si="186"/>
        <v>326.08178909740673</v>
      </c>
      <c r="O205" s="6">
        <f t="shared" si="187"/>
        <v>43.445372184762547</v>
      </c>
      <c r="P205" s="9">
        <f t="shared" si="173"/>
        <v>0.13298049652216185</v>
      </c>
      <c r="Q205" s="9">
        <f t="shared" si="188"/>
        <v>0.19618286639876259</v>
      </c>
      <c r="R205" s="2">
        <f t="shared" si="189"/>
        <v>196.1828663987626</v>
      </c>
      <c r="S205" s="2"/>
      <c r="T205" s="2"/>
      <c r="U205" s="2"/>
      <c r="V205" s="2"/>
    </row>
    <row r="206" spans="4:31" x14ac:dyDescent="0.25">
      <c r="D206" s="7">
        <v>42503.422028298613</v>
      </c>
      <c r="E206" s="8">
        <f t="shared" si="183"/>
        <v>134.42202829861344</v>
      </c>
      <c r="F206" s="4">
        <f t="shared" si="184"/>
        <v>2.6667222264222801E-2</v>
      </c>
      <c r="G206">
        <v>33</v>
      </c>
      <c r="H206" s="3">
        <f t="shared" si="181"/>
        <v>7980</v>
      </c>
      <c r="I206">
        <v>389.35</v>
      </c>
      <c r="J206" s="4">
        <f t="shared" si="182"/>
        <v>2.6844748059999999</v>
      </c>
      <c r="K206">
        <v>22.69</v>
      </c>
      <c r="L206" s="6">
        <f t="shared" si="116"/>
        <v>1.3593757107367369E-3</v>
      </c>
      <c r="M206" s="6">
        <f t="shared" si="185"/>
        <v>0.32744116480814345</v>
      </c>
      <c r="N206" s="6">
        <f t="shared" si="186"/>
        <v>327.44116480814347</v>
      </c>
      <c r="O206" s="6">
        <f t="shared" si="187"/>
        <v>50.975527082192528</v>
      </c>
      <c r="P206" s="9">
        <f t="shared" si="173"/>
        <v>0.13298049652216185</v>
      </c>
      <c r="Q206" s="9">
        <f t="shared" si="188"/>
        <v>0.19754224210949933</v>
      </c>
      <c r="R206" s="2">
        <f t="shared" si="189"/>
        <v>197.54224210949934</v>
      </c>
      <c r="S206" s="2"/>
      <c r="T206" s="2"/>
      <c r="U206" s="2"/>
      <c r="V206" s="2"/>
    </row>
    <row r="207" spans="4:31" x14ac:dyDescent="0.25">
      <c r="D207" s="7">
        <v>42503.423255162037</v>
      </c>
      <c r="E207" s="8">
        <f t="shared" si="183"/>
        <v>134.42325516203709</v>
      </c>
      <c r="F207" s="4">
        <f t="shared" si="184"/>
        <v>2.9444722167681903E-2</v>
      </c>
      <c r="G207">
        <v>32</v>
      </c>
      <c r="H207" s="3">
        <f t="shared" si="181"/>
        <v>8012</v>
      </c>
      <c r="I207">
        <v>375.91</v>
      </c>
      <c r="J207" s="4">
        <f t="shared" si="182"/>
        <v>2.5918092316000001</v>
      </c>
      <c r="K207">
        <v>22.91</v>
      </c>
      <c r="L207" s="6">
        <f t="shared" si="116"/>
        <v>1.3172029756928262E-3</v>
      </c>
      <c r="M207" s="6">
        <f t="shared" si="185"/>
        <v>0.32875836778383627</v>
      </c>
      <c r="N207" s="6">
        <f t="shared" si="186"/>
        <v>328.75836778383626</v>
      </c>
      <c r="O207" s="6">
        <f t="shared" si="187"/>
        <v>44.734773457586527</v>
      </c>
      <c r="P207" s="9">
        <f t="shared" si="173"/>
        <v>0.13298049652216185</v>
      </c>
      <c r="Q207" s="9">
        <f t="shared" si="188"/>
        <v>0.19885944508519215</v>
      </c>
      <c r="R207" s="2">
        <f t="shared" si="189"/>
        <v>198.85944508519216</v>
      </c>
      <c r="S207" s="2"/>
      <c r="T207" s="2"/>
      <c r="U207" s="2"/>
      <c r="V207" s="2"/>
    </row>
    <row r="208" spans="4:31" x14ac:dyDescent="0.25">
      <c r="D208" s="7">
        <v>42503.424482037037</v>
      </c>
      <c r="E208" s="8">
        <f t="shared" si="183"/>
        <v>134.4244820370368</v>
      </c>
      <c r="F208" s="4">
        <f t="shared" si="184"/>
        <v>2.9444999992847443E-2</v>
      </c>
      <c r="G208">
        <v>28</v>
      </c>
      <c r="H208" s="3">
        <f t="shared" si="181"/>
        <v>8040</v>
      </c>
      <c r="I208">
        <v>360.51</v>
      </c>
      <c r="J208" s="4">
        <f t="shared" si="182"/>
        <v>2.4856299275999998</v>
      </c>
      <c r="K208">
        <v>22.83</v>
      </c>
      <c r="L208" s="6">
        <f t="shared" si="116"/>
        <v>1.1528641254837013E-3</v>
      </c>
      <c r="M208" s="6">
        <f t="shared" si="185"/>
        <v>0.32991123190931998</v>
      </c>
      <c r="N208" s="6">
        <f t="shared" si="186"/>
        <v>329.91123190931995</v>
      </c>
      <c r="O208" s="6">
        <f t="shared" si="187"/>
        <v>39.153137230896469</v>
      </c>
      <c r="P208" s="9">
        <f t="shared" si="173"/>
        <v>0.13298049652216185</v>
      </c>
      <c r="Q208" s="9">
        <f t="shared" si="188"/>
        <v>0.20001230921067586</v>
      </c>
      <c r="R208" s="2">
        <f t="shared" si="189"/>
        <v>200.01230921067585</v>
      </c>
      <c r="S208" s="2"/>
      <c r="T208" s="2"/>
      <c r="U208" s="2"/>
      <c r="V208" s="2"/>
    </row>
    <row r="209" spans="4:23" x14ac:dyDescent="0.25">
      <c r="D209" s="7">
        <v>42506.457083275462</v>
      </c>
      <c r="E209" s="8">
        <f t="shared" ref="E209:E222" si="190">D209-(115*365+29)-365</f>
        <v>137.45708327546163</v>
      </c>
      <c r="F209" s="4">
        <f t="shared" ref="F209:F222" si="191">(E209-E208)*24</f>
        <v>72.782429722195957</v>
      </c>
      <c r="G209">
        <v>38</v>
      </c>
      <c r="H209" s="3">
        <f t="shared" si="181"/>
        <v>8078</v>
      </c>
      <c r="I209">
        <v>352.5</v>
      </c>
      <c r="J209" s="4">
        <f t="shared" si="182"/>
        <v>2.4304028999999998</v>
      </c>
      <c r="K209">
        <v>24.73</v>
      </c>
      <c r="L209" s="6">
        <f t="shared" si="116"/>
        <v>1.5546216485431939E-3</v>
      </c>
      <c r="M209" s="6">
        <f t="shared" ref="M209:M222" si="192">M208+L209</f>
        <v>0.33146585355786318</v>
      </c>
      <c r="N209" s="6">
        <f t="shared" ref="N209:N222" si="193">M209*1000</f>
        <v>331.46585355786317</v>
      </c>
      <c r="O209" s="6">
        <f t="shared" ref="O209:O222" si="194">L209/F209*1000</f>
        <v>2.1359848173206721E-2</v>
      </c>
      <c r="P209" s="9">
        <f t="shared" si="173"/>
        <v>0.13298049652216185</v>
      </c>
      <c r="Q209" s="9">
        <f t="shared" ref="Q209:Q222" si="195">M209-$M$125</f>
        <v>0.20156693085921906</v>
      </c>
      <c r="R209" s="2">
        <f t="shared" ref="R209:R222" si="196">Q209*1000</f>
        <v>201.56693085921907</v>
      </c>
      <c r="S209" s="2"/>
      <c r="T209" s="2"/>
      <c r="U209" s="2"/>
      <c r="V209" s="2"/>
      <c r="W209" s="2"/>
    </row>
    <row r="210" spans="4:23" x14ac:dyDescent="0.25">
      <c r="D210" s="7">
        <v>42506.457962916669</v>
      </c>
      <c r="E210" s="8">
        <f t="shared" si="190"/>
        <v>137.4579629166692</v>
      </c>
      <c r="F210" s="4">
        <f t="shared" si="191"/>
        <v>2.1111388981807977E-2</v>
      </c>
      <c r="G210">
        <v>34</v>
      </c>
      <c r="H210" s="3">
        <f t="shared" si="181"/>
        <v>8112</v>
      </c>
      <c r="I210">
        <v>339.69</v>
      </c>
      <c r="J210" s="4">
        <f t="shared" si="182"/>
        <v>2.3420810244000001</v>
      </c>
      <c r="K210">
        <v>24.78</v>
      </c>
      <c r="L210" s="6">
        <f t="shared" si="116"/>
        <v>1.390743824203989E-3</v>
      </c>
      <c r="M210" s="6">
        <f t="shared" si="192"/>
        <v>0.33285659738206719</v>
      </c>
      <c r="N210" s="6">
        <f t="shared" si="193"/>
        <v>332.85659738206721</v>
      </c>
      <c r="O210" s="6">
        <f t="shared" si="194"/>
        <v>65.876471955607244</v>
      </c>
      <c r="P210" s="9">
        <f t="shared" si="173"/>
        <v>0.13298049652216185</v>
      </c>
      <c r="Q210" s="9">
        <f t="shared" si="195"/>
        <v>0.20295767468342307</v>
      </c>
      <c r="R210" s="2">
        <f t="shared" si="196"/>
        <v>202.95767468342308</v>
      </c>
      <c r="S210" s="2"/>
      <c r="T210" s="2"/>
      <c r="U210" s="2"/>
      <c r="V210" s="2"/>
      <c r="W210" s="2"/>
    </row>
    <row r="211" spans="4:23" x14ac:dyDescent="0.25">
      <c r="D211" s="7">
        <v>42506.45951385417</v>
      </c>
      <c r="E211" s="8">
        <f t="shared" si="190"/>
        <v>137.45951385416993</v>
      </c>
      <c r="F211" s="4">
        <f t="shared" si="191"/>
        <v>3.7222500017378479E-2</v>
      </c>
      <c r="G211">
        <v>28</v>
      </c>
      <c r="H211" s="3">
        <f t="shared" si="181"/>
        <v>8140</v>
      </c>
      <c r="I211">
        <v>327.67</v>
      </c>
      <c r="J211" s="4">
        <f t="shared" si="182"/>
        <v>2.2592060092000001</v>
      </c>
      <c r="K211">
        <v>24.94</v>
      </c>
      <c r="L211" s="6">
        <f t="shared" si="116"/>
        <v>1.1447036930479584E-3</v>
      </c>
      <c r="M211" s="6">
        <f t="shared" si="192"/>
        <v>0.33400130107511516</v>
      </c>
      <c r="N211" s="6">
        <f t="shared" si="193"/>
        <v>334.00130107511518</v>
      </c>
      <c r="O211" s="6">
        <f t="shared" si="194"/>
        <v>30.753004030183838</v>
      </c>
      <c r="P211" s="9">
        <f t="shared" si="173"/>
        <v>0.13298049652216185</v>
      </c>
      <c r="Q211" s="9">
        <f t="shared" si="195"/>
        <v>0.20410237837647105</v>
      </c>
      <c r="R211" s="2">
        <f t="shared" si="196"/>
        <v>204.10237837647105</v>
      </c>
      <c r="S211" s="2"/>
      <c r="T211" s="2"/>
      <c r="U211" s="2"/>
      <c r="V211" s="2"/>
      <c r="W211" s="2"/>
    </row>
    <row r="212" spans="4:23" x14ac:dyDescent="0.25">
      <c r="D212" s="7">
        <v>42506.460949050925</v>
      </c>
      <c r="E212" s="8">
        <f t="shared" si="190"/>
        <v>137.46094905092468</v>
      </c>
      <c r="F212" s="4">
        <f t="shared" si="191"/>
        <v>3.4444722114130855E-2</v>
      </c>
      <c r="G212">
        <v>24</v>
      </c>
      <c r="H212" s="3">
        <f t="shared" si="181"/>
        <v>8164</v>
      </c>
      <c r="I212">
        <v>313.41000000000003</v>
      </c>
      <c r="J212" s="4">
        <f t="shared" si="182"/>
        <v>2.1608867316000002</v>
      </c>
      <c r="K212">
        <v>24.96</v>
      </c>
      <c r="L212" s="6">
        <f t="shared" si="116"/>
        <v>9.8110876769552744E-4</v>
      </c>
      <c r="M212" s="6">
        <f t="shared" si="192"/>
        <v>0.33498240984281069</v>
      </c>
      <c r="N212" s="6">
        <f t="shared" si="193"/>
        <v>334.98240984281068</v>
      </c>
      <c r="O212" s="6">
        <f t="shared" si="194"/>
        <v>28.483573316244875</v>
      </c>
      <c r="P212" s="9">
        <f t="shared" si="173"/>
        <v>0.13298049652216185</v>
      </c>
      <c r="Q212" s="9">
        <f t="shared" si="195"/>
        <v>0.20508348714416658</v>
      </c>
      <c r="R212" s="2">
        <f t="shared" si="196"/>
        <v>205.08348714416658</v>
      </c>
      <c r="S212" s="2"/>
      <c r="T212" s="2"/>
      <c r="U212" s="2"/>
      <c r="V212" s="2"/>
      <c r="W212" s="2"/>
    </row>
    <row r="213" spans="4:23" x14ac:dyDescent="0.25">
      <c r="D213" s="7">
        <v>42506.461944432871</v>
      </c>
      <c r="E213" s="8">
        <f t="shared" si="190"/>
        <v>137.46194443287095</v>
      </c>
      <c r="F213" s="4">
        <f t="shared" si="191"/>
        <v>2.3889166710432619E-2</v>
      </c>
      <c r="G213">
        <v>26</v>
      </c>
      <c r="H213" s="3">
        <f t="shared" si="181"/>
        <v>8190</v>
      </c>
      <c r="I213">
        <v>302.32</v>
      </c>
      <c r="J213" s="4">
        <f t="shared" si="182"/>
        <v>2.0844238431999997</v>
      </c>
      <c r="K213">
        <v>24.87</v>
      </c>
      <c r="L213" s="6">
        <f t="shared" si="116"/>
        <v>1.0631888104797992E-3</v>
      </c>
      <c r="M213" s="6">
        <f t="shared" si="192"/>
        <v>0.33604559865329048</v>
      </c>
      <c r="N213" s="6">
        <f t="shared" si="193"/>
        <v>336.04559865329048</v>
      </c>
      <c r="O213" s="6">
        <f t="shared" si="194"/>
        <v>44.505060530867944</v>
      </c>
      <c r="P213" s="9">
        <f t="shared" si="173"/>
        <v>0.13298049652216185</v>
      </c>
      <c r="Q213" s="9">
        <f t="shared" si="195"/>
        <v>0.20614667595464636</v>
      </c>
      <c r="R213" s="2">
        <f t="shared" si="196"/>
        <v>206.14667595464635</v>
      </c>
      <c r="S213" s="2"/>
      <c r="T213" s="2"/>
      <c r="U213" s="2"/>
      <c r="V213" s="2"/>
      <c r="W213" s="2"/>
    </row>
    <row r="214" spans="4:23" x14ac:dyDescent="0.25">
      <c r="D214" s="7">
        <v>42506.463148171293</v>
      </c>
      <c r="E214" s="8">
        <f t="shared" si="190"/>
        <v>137.46314817129314</v>
      </c>
      <c r="F214" s="4">
        <f t="shared" si="191"/>
        <v>2.8889722132589668E-2</v>
      </c>
      <c r="G214">
        <v>24</v>
      </c>
      <c r="H214" s="3">
        <f t="shared" si="181"/>
        <v>8214</v>
      </c>
      <c r="I214">
        <v>291.06</v>
      </c>
      <c r="J214" s="4">
        <f t="shared" si="182"/>
        <v>2.0067888456</v>
      </c>
      <c r="K214">
        <v>24.85</v>
      </c>
      <c r="L214" s="6">
        <f t="shared" si="116"/>
        <v>9.8147092193863624E-4</v>
      </c>
      <c r="M214" s="6">
        <f t="shared" si="192"/>
        <v>0.3370270695752291</v>
      </c>
      <c r="N214" s="6">
        <f t="shared" si="193"/>
        <v>337.02706957522912</v>
      </c>
      <c r="O214" s="6">
        <f t="shared" si="194"/>
        <v>33.973013566352961</v>
      </c>
      <c r="P214" s="9">
        <f t="shared" si="173"/>
        <v>0.13298049652216185</v>
      </c>
      <c r="Q214" s="9">
        <f t="shared" si="195"/>
        <v>0.20712814687658498</v>
      </c>
      <c r="R214" s="2">
        <f t="shared" si="196"/>
        <v>207.12814687658499</v>
      </c>
      <c r="S214" s="2"/>
      <c r="T214" s="2"/>
      <c r="U214" s="2"/>
      <c r="V214" s="2"/>
      <c r="W214" s="2"/>
    </row>
    <row r="215" spans="4:23" x14ac:dyDescent="0.25">
      <c r="D215" s="7">
        <v>42506.464189826387</v>
      </c>
      <c r="E215" s="8">
        <f t="shared" si="190"/>
        <v>137.46418982638716</v>
      </c>
      <c r="F215" s="4">
        <f t="shared" si="191"/>
        <v>2.4999722256325185E-2</v>
      </c>
      <c r="G215">
        <v>26</v>
      </c>
      <c r="H215" s="3">
        <f t="shared" si="181"/>
        <v>8240</v>
      </c>
      <c r="I215">
        <v>280.68</v>
      </c>
      <c r="J215" s="4">
        <f t="shared" si="182"/>
        <v>1.9352212367999999</v>
      </c>
      <c r="K215">
        <v>24.91</v>
      </c>
      <c r="L215" s="6">
        <f t="shared" si="116"/>
        <v>1.0630461293001064E-3</v>
      </c>
      <c r="M215" s="6">
        <f t="shared" si="192"/>
        <v>0.33809011570452918</v>
      </c>
      <c r="N215" s="6">
        <f t="shared" si="193"/>
        <v>338.09011570452918</v>
      </c>
      <c r="O215" s="6">
        <f t="shared" si="194"/>
        <v>42.522317584194155</v>
      </c>
      <c r="P215" s="9">
        <f t="shared" si="173"/>
        <v>0.13298049652216185</v>
      </c>
      <c r="Q215" s="9">
        <f t="shared" si="195"/>
        <v>0.20819119300588507</v>
      </c>
      <c r="R215" s="2">
        <f t="shared" si="196"/>
        <v>208.19119300588505</v>
      </c>
      <c r="S215" s="2"/>
      <c r="T215" s="2"/>
      <c r="U215" s="2"/>
      <c r="V215" s="2"/>
      <c r="W215" s="2"/>
    </row>
    <row r="216" spans="4:23" x14ac:dyDescent="0.25">
      <c r="D216" s="7">
        <v>42506.465532453702</v>
      </c>
      <c r="E216" s="8">
        <f t="shared" si="190"/>
        <v>137.4655324537016</v>
      </c>
      <c r="F216" s="4">
        <f t="shared" si="191"/>
        <v>3.2223055546637625E-2</v>
      </c>
      <c r="G216">
        <v>17</v>
      </c>
      <c r="H216" s="3">
        <f t="shared" si="181"/>
        <v>8257</v>
      </c>
      <c r="I216">
        <v>268.48</v>
      </c>
      <c r="J216" s="4">
        <f t="shared" si="182"/>
        <v>1.8511051648000001</v>
      </c>
      <c r="K216">
        <v>24.99</v>
      </c>
      <c r="L216" s="6">
        <f t="shared" si="116"/>
        <v>6.9488211502162457E-4</v>
      </c>
      <c r="M216" s="6">
        <f t="shared" si="192"/>
        <v>0.33878499781955079</v>
      </c>
      <c r="N216" s="6">
        <f t="shared" si="193"/>
        <v>338.78499781955077</v>
      </c>
      <c r="O216" s="6">
        <f t="shared" si="194"/>
        <v>21.564749314846818</v>
      </c>
      <c r="P216" s="9">
        <f t="shared" si="173"/>
        <v>0.13298049652216185</v>
      </c>
      <c r="Q216" s="9">
        <f t="shared" si="195"/>
        <v>0.20888607512090668</v>
      </c>
      <c r="R216" s="2">
        <f t="shared" si="196"/>
        <v>208.88607512090667</v>
      </c>
      <c r="S216" s="2"/>
      <c r="T216" s="2"/>
      <c r="U216" s="2"/>
      <c r="V216" s="2"/>
      <c r="W216" s="2"/>
    </row>
    <row r="217" spans="4:23" x14ac:dyDescent="0.25">
      <c r="D217" s="7">
        <v>42506.466574131948</v>
      </c>
      <c r="E217" s="8">
        <f t="shared" si="190"/>
        <v>137.46657413194771</v>
      </c>
      <c r="F217" s="4">
        <f t="shared" si="191"/>
        <v>2.5000277906656265E-2</v>
      </c>
      <c r="G217">
        <v>21</v>
      </c>
      <c r="H217" s="3">
        <f t="shared" si="181"/>
        <v>8278</v>
      </c>
      <c r="I217">
        <v>258.72000000000003</v>
      </c>
      <c r="J217" s="4">
        <f t="shared" si="182"/>
        <v>1.7838123072000001</v>
      </c>
      <c r="K217">
        <v>24.93</v>
      </c>
      <c r="L217" s="6">
        <f t="shared" si="116"/>
        <v>8.5855657171061267E-4</v>
      </c>
      <c r="M217" s="6">
        <f t="shared" si="192"/>
        <v>0.33964355439126143</v>
      </c>
      <c r="N217" s="6">
        <f t="shared" si="193"/>
        <v>339.64355439126143</v>
      </c>
      <c r="O217" s="6">
        <f t="shared" si="194"/>
        <v>34.341881114930487</v>
      </c>
      <c r="P217" s="9">
        <f t="shared" si="173"/>
        <v>0.13298049652216185</v>
      </c>
      <c r="Q217" s="9">
        <f t="shared" si="195"/>
        <v>0.20974463169261731</v>
      </c>
      <c r="R217" s="2">
        <f t="shared" si="196"/>
        <v>209.7446316926173</v>
      </c>
      <c r="S217" s="2"/>
      <c r="T217" s="2"/>
      <c r="U217" s="2"/>
      <c r="V217" s="2"/>
      <c r="W217" s="2"/>
    </row>
    <row r="218" spans="4:23" x14ac:dyDescent="0.25">
      <c r="D218" s="7">
        <v>42506.468148217595</v>
      </c>
      <c r="E218" s="8">
        <f t="shared" si="190"/>
        <v>137.46814821759472</v>
      </c>
      <c r="F218" s="4">
        <f t="shared" si="191"/>
        <v>3.7778055528178811E-2</v>
      </c>
      <c r="G218">
        <v>16</v>
      </c>
      <c r="H218" s="3">
        <f t="shared" si="181"/>
        <v>8294</v>
      </c>
      <c r="I218">
        <v>249.25</v>
      </c>
      <c r="J218" s="4">
        <f t="shared" si="182"/>
        <v>1.7185189299999999</v>
      </c>
      <c r="K218">
        <v>24.95</v>
      </c>
      <c r="L218" s="6">
        <f t="shared" si="116"/>
        <v>6.5409445317614594E-4</v>
      </c>
      <c r="M218" s="6">
        <f t="shared" si="192"/>
        <v>0.34029764884443758</v>
      </c>
      <c r="N218" s="6">
        <f t="shared" si="193"/>
        <v>340.29764884443756</v>
      </c>
      <c r="O218" s="6">
        <f t="shared" si="194"/>
        <v>17.314137639727225</v>
      </c>
      <c r="P218" s="9">
        <f t="shared" si="173"/>
        <v>0.13298049652216185</v>
      </c>
      <c r="Q218" s="9">
        <f t="shared" si="195"/>
        <v>0.21039872614579347</v>
      </c>
      <c r="R218" s="2">
        <f t="shared" si="196"/>
        <v>210.39872614579346</v>
      </c>
      <c r="S218" s="2"/>
      <c r="T218" s="2"/>
      <c r="U218" s="2"/>
      <c r="V218" s="2"/>
      <c r="W218" s="2"/>
    </row>
    <row r="219" spans="4:23" x14ac:dyDescent="0.25">
      <c r="D219" s="7">
        <v>42506.469027847219</v>
      </c>
      <c r="E219" s="8">
        <f t="shared" si="190"/>
        <v>137.46902784721897</v>
      </c>
      <c r="F219" s="4">
        <f t="shared" si="191"/>
        <v>2.1111110982019454E-2</v>
      </c>
      <c r="G219">
        <v>18</v>
      </c>
      <c r="H219" s="3">
        <f t="shared" si="181"/>
        <v>8312</v>
      </c>
      <c r="I219">
        <v>239.96</v>
      </c>
      <c r="J219" s="4">
        <f t="shared" si="182"/>
        <v>1.6544666096</v>
      </c>
      <c r="K219">
        <v>24.87</v>
      </c>
      <c r="L219" s="6">
        <f t="shared" si="116"/>
        <v>7.3605379187063023E-4</v>
      </c>
      <c r="M219" s="6">
        <f t="shared" si="192"/>
        <v>0.34103370263630822</v>
      </c>
      <c r="N219" s="6">
        <f t="shared" si="193"/>
        <v>341.03370263630825</v>
      </c>
      <c r="O219" s="6">
        <f t="shared" si="194"/>
        <v>34.865706143913251</v>
      </c>
      <c r="P219" s="9">
        <f t="shared" si="173"/>
        <v>0.13298049652216185</v>
      </c>
      <c r="Q219" s="9">
        <f t="shared" si="195"/>
        <v>0.21113477993766411</v>
      </c>
      <c r="R219" s="2">
        <f t="shared" si="196"/>
        <v>211.13477993766412</v>
      </c>
      <c r="S219" s="2"/>
      <c r="T219" s="2"/>
      <c r="U219" s="2"/>
      <c r="V219" s="2"/>
      <c r="W219" s="2"/>
    </row>
    <row r="220" spans="4:23" x14ac:dyDescent="0.25">
      <c r="D220" s="7">
        <v>42506.470671388888</v>
      </c>
      <c r="E220" s="8">
        <f t="shared" si="190"/>
        <v>137.47067138888815</v>
      </c>
      <c r="F220" s="4">
        <f t="shared" si="191"/>
        <v>3.9445000060368329E-2</v>
      </c>
      <c r="G220">
        <v>16</v>
      </c>
      <c r="H220" s="3">
        <f t="shared" si="181"/>
        <v>8328</v>
      </c>
      <c r="I220">
        <v>230.05</v>
      </c>
      <c r="J220" s="4">
        <f t="shared" si="182"/>
        <v>1.5861395380000001</v>
      </c>
      <c r="K220">
        <v>25.19</v>
      </c>
      <c r="L220" s="6">
        <f t="shared" si="116"/>
        <v>6.535682660448116E-4</v>
      </c>
      <c r="M220" s="6">
        <f t="shared" si="192"/>
        <v>0.34168727090235301</v>
      </c>
      <c r="N220" s="6">
        <f t="shared" si="193"/>
        <v>341.68727090235302</v>
      </c>
      <c r="O220" s="6">
        <f t="shared" si="194"/>
        <v>16.569102929257511</v>
      </c>
      <c r="P220" s="9">
        <f t="shared" si="173"/>
        <v>0.13298049652216185</v>
      </c>
      <c r="Q220" s="9">
        <f t="shared" si="195"/>
        <v>0.2117883482037089</v>
      </c>
      <c r="R220" s="2">
        <f t="shared" si="196"/>
        <v>211.78834820370889</v>
      </c>
      <c r="S220" s="2"/>
      <c r="T220" s="2"/>
      <c r="U220" s="2"/>
      <c r="V220" s="2"/>
      <c r="W220" s="2"/>
    </row>
    <row r="221" spans="4:23" x14ac:dyDescent="0.25">
      <c r="D221" s="7">
        <v>42506.471620474535</v>
      </c>
      <c r="E221" s="8">
        <f t="shared" si="190"/>
        <v>137.47162047453457</v>
      </c>
      <c r="F221" s="4">
        <f t="shared" si="191"/>
        <v>2.2778055514208972E-2</v>
      </c>
      <c r="G221">
        <v>18</v>
      </c>
      <c r="H221" s="3">
        <f t="shared" si="181"/>
        <v>8346</v>
      </c>
      <c r="I221">
        <v>221.71</v>
      </c>
      <c r="J221" s="4">
        <f t="shared" si="182"/>
        <v>1.5286372396000001</v>
      </c>
      <c r="K221">
        <v>24.88</v>
      </c>
      <c r="L221" s="6">
        <f t="shared" si="116"/>
        <v>7.3602909456526265E-4</v>
      </c>
      <c r="M221" s="6">
        <f t="shared" si="192"/>
        <v>0.34242329999691828</v>
      </c>
      <c r="N221" s="6">
        <f t="shared" si="193"/>
        <v>342.42329999691827</v>
      </c>
      <c r="O221" s="6">
        <f t="shared" si="194"/>
        <v>32.313078441051609</v>
      </c>
      <c r="P221" s="9">
        <f t="shared" si="173"/>
        <v>0.13298049652216185</v>
      </c>
      <c r="Q221" s="9">
        <f t="shared" si="195"/>
        <v>0.21252437729827417</v>
      </c>
      <c r="R221" s="2">
        <f t="shared" si="196"/>
        <v>212.52437729827417</v>
      </c>
      <c r="S221" s="2"/>
      <c r="T221" s="2"/>
      <c r="U221" s="2"/>
      <c r="V221" s="2"/>
      <c r="W221" s="2"/>
    </row>
    <row r="222" spans="4:23" x14ac:dyDescent="0.25">
      <c r="D222" s="7">
        <v>42506.472569571757</v>
      </c>
      <c r="E222" s="8">
        <f t="shared" si="190"/>
        <v>137.47256957175705</v>
      </c>
      <c r="F222" s="4">
        <f t="shared" si="191"/>
        <v>2.2778333339374512E-2</v>
      </c>
      <c r="G222">
        <v>16</v>
      </c>
      <c r="H222" s="3">
        <f t="shared" si="181"/>
        <v>8362</v>
      </c>
      <c r="I222">
        <v>213.35</v>
      </c>
      <c r="J222" s="4">
        <f t="shared" si="182"/>
        <v>1.4709970459999999</v>
      </c>
      <c r="K222">
        <v>24.96</v>
      </c>
      <c r="L222" s="6">
        <f t="shared" si="116"/>
        <v>6.5407251179701819E-4</v>
      </c>
      <c r="M222" s="6">
        <f t="shared" si="192"/>
        <v>0.34307737250871528</v>
      </c>
      <c r="N222" s="6">
        <f t="shared" si="193"/>
        <v>343.07737250871526</v>
      </c>
      <c r="O222" s="6">
        <f t="shared" si="194"/>
        <v>28.714678201077675</v>
      </c>
      <c r="P222" s="9">
        <f t="shared" si="173"/>
        <v>0.13298049652216185</v>
      </c>
      <c r="Q222" s="9">
        <f t="shared" si="195"/>
        <v>0.21317844981007117</v>
      </c>
      <c r="R222" s="2">
        <f t="shared" si="196"/>
        <v>213.17844981007116</v>
      </c>
      <c r="S222" s="2"/>
      <c r="T222" s="2"/>
      <c r="U222" s="2"/>
      <c r="V222" s="2"/>
      <c r="W222" s="2"/>
    </row>
    <row r="223" spans="4:23" x14ac:dyDescent="0.25">
      <c r="D223" s="7">
        <v>42506.560001041667</v>
      </c>
      <c r="E223" s="8">
        <f t="shared" ref="E223:E244" si="197">D223-(115*365+29)-365</f>
        <v>137.56000104166742</v>
      </c>
      <c r="F223" s="4">
        <f t="shared" ref="F223:F244" si="198">(E223-E222)*24</f>
        <v>2.0983552778488956</v>
      </c>
      <c r="G223">
        <v>22</v>
      </c>
      <c r="H223" s="3">
        <f t="shared" si="181"/>
        <v>8384</v>
      </c>
      <c r="I223">
        <v>205.74</v>
      </c>
      <c r="J223" s="4">
        <f t="shared" si="182"/>
        <v>1.4185279224</v>
      </c>
      <c r="K223">
        <v>23.77</v>
      </c>
      <c r="L223" s="6">
        <f t="shared" si="116"/>
        <v>9.0295412965188436E-4</v>
      </c>
      <c r="M223" s="6">
        <f t="shared" ref="M223:M236" si="199">M222+L223</f>
        <v>0.3439803266383672</v>
      </c>
      <c r="N223" s="6">
        <f t="shared" ref="N223:N236" si="200">M223*1000</f>
        <v>343.98032663836722</v>
      </c>
      <c r="O223" s="6">
        <f t="shared" ref="O223:O236" si="201">L223/F223*1000</f>
        <v>0.43031518026706</v>
      </c>
      <c r="P223" s="9">
        <f t="shared" si="173"/>
        <v>0.13298049652216185</v>
      </c>
      <c r="Q223" s="9">
        <f t="shared" ref="Q223:Q236" si="202">M223-$M$125</f>
        <v>0.21408140393972308</v>
      </c>
      <c r="R223" s="2">
        <f t="shared" ref="R223:R236" si="203">Q223*1000</f>
        <v>214.08140393972309</v>
      </c>
      <c r="S223" s="2"/>
    </row>
    <row r="224" spans="4:23" x14ac:dyDescent="0.25">
      <c r="D224" s="7">
        <v>42506.561297337961</v>
      </c>
      <c r="E224" s="8">
        <f t="shared" si="197"/>
        <v>137.56129733796115</v>
      </c>
      <c r="F224" s="4">
        <f t="shared" si="198"/>
        <v>3.1111111049540341E-2</v>
      </c>
      <c r="G224">
        <v>20</v>
      </c>
      <c r="H224" s="3">
        <f t="shared" si="181"/>
        <v>8404</v>
      </c>
      <c r="I224">
        <v>198.04</v>
      </c>
      <c r="J224" s="4">
        <f t="shared" si="182"/>
        <v>1.3654382703999999</v>
      </c>
      <c r="K224">
        <v>23.41</v>
      </c>
      <c r="L224" s="6">
        <f t="shared" si="116"/>
        <v>8.2186385761654076E-4</v>
      </c>
      <c r="M224" s="6">
        <f t="shared" si="199"/>
        <v>0.34480219049598376</v>
      </c>
      <c r="N224" s="6">
        <f t="shared" si="200"/>
        <v>344.80219049598378</v>
      </c>
      <c r="O224" s="6">
        <f t="shared" si="201"/>
        <v>26.417052618526895</v>
      </c>
      <c r="P224" s="9">
        <f t="shared" si="173"/>
        <v>0.13298049652216185</v>
      </c>
      <c r="Q224" s="9">
        <f t="shared" si="202"/>
        <v>0.21490326779733965</v>
      </c>
      <c r="R224" s="2">
        <f t="shared" si="203"/>
        <v>214.90326779733965</v>
      </c>
      <c r="S224" s="2"/>
    </row>
    <row r="225" spans="4:24" x14ac:dyDescent="0.25">
      <c r="D225" s="7">
        <v>42506.562547349538</v>
      </c>
      <c r="E225" s="8">
        <f t="shared" si="197"/>
        <v>137.56254734953836</v>
      </c>
      <c r="F225" s="4">
        <f t="shared" si="198"/>
        <v>3.0000277853105217E-2</v>
      </c>
      <c r="G225">
        <v>16</v>
      </c>
      <c r="H225" s="3">
        <f t="shared" si="181"/>
        <v>8420</v>
      </c>
      <c r="I225">
        <v>190.53</v>
      </c>
      <c r="J225" s="4">
        <f t="shared" si="182"/>
        <v>1.3136586228</v>
      </c>
      <c r="K225">
        <v>23.52</v>
      </c>
      <c r="L225" s="6">
        <f t="shared" si="116"/>
        <v>6.5724730000272732E-4</v>
      </c>
      <c r="M225" s="6">
        <f t="shared" si="199"/>
        <v>0.34545943779598648</v>
      </c>
      <c r="N225" s="6">
        <f t="shared" si="200"/>
        <v>345.4594377959865</v>
      </c>
      <c r="O225" s="6">
        <f t="shared" si="201"/>
        <v>21.908040426188855</v>
      </c>
      <c r="P225" s="9">
        <f t="shared" si="173"/>
        <v>0.13298049652216185</v>
      </c>
      <c r="Q225" s="9">
        <f t="shared" si="202"/>
        <v>0.21556051509734236</v>
      </c>
      <c r="R225" s="2">
        <f t="shared" si="203"/>
        <v>215.56051509734237</v>
      </c>
      <c r="S225" s="2"/>
    </row>
    <row r="226" spans="4:24" x14ac:dyDescent="0.25">
      <c r="D226" s="7">
        <v>42506.563519594907</v>
      </c>
      <c r="E226" s="8">
        <f t="shared" si="197"/>
        <v>137.56351959490712</v>
      </c>
      <c r="F226" s="4">
        <f t="shared" si="198"/>
        <v>2.3333888850174844E-2</v>
      </c>
      <c r="G226">
        <v>8</v>
      </c>
      <c r="H226" s="3">
        <f t="shared" si="181"/>
        <v>8428</v>
      </c>
      <c r="I226">
        <v>183.55</v>
      </c>
      <c r="J226" s="4">
        <f t="shared" si="182"/>
        <v>1.265533198</v>
      </c>
      <c r="K226">
        <v>23.42</v>
      </c>
      <c r="L226" s="6">
        <f t="shared" si="116"/>
        <v>3.2873445812423556E-4</v>
      </c>
      <c r="M226" s="6">
        <f t="shared" si="199"/>
        <v>0.34578817225411074</v>
      </c>
      <c r="N226" s="6">
        <f t="shared" si="200"/>
        <v>345.78817225411075</v>
      </c>
      <c r="O226" s="6">
        <f t="shared" si="201"/>
        <v>14.088284221932097</v>
      </c>
      <c r="P226" s="9">
        <f t="shared" si="173"/>
        <v>0.13298049652216185</v>
      </c>
      <c r="Q226" s="9">
        <f t="shared" si="202"/>
        <v>0.21588924955546662</v>
      </c>
      <c r="R226" s="2">
        <f t="shared" si="203"/>
        <v>215.88924955546662</v>
      </c>
      <c r="S226" s="2"/>
    </row>
    <row r="227" spans="4:24" x14ac:dyDescent="0.25">
      <c r="D227" s="7">
        <v>42506.566644618055</v>
      </c>
      <c r="E227" s="8">
        <f t="shared" si="197"/>
        <v>137.56664461805485</v>
      </c>
      <c r="F227" s="4">
        <f t="shared" si="198"/>
        <v>7.500055554555729E-2</v>
      </c>
      <c r="G227">
        <v>4</v>
      </c>
      <c r="H227" s="3">
        <f t="shared" si="181"/>
        <v>8432</v>
      </c>
      <c r="I227">
        <v>176.38</v>
      </c>
      <c r="J227" s="4">
        <f t="shared" si="182"/>
        <v>1.2160977687999999</v>
      </c>
      <c r="K227">
        <v>23.53</v>
      </c>
      <c r="L227" s="6">
        <f t="shared" si="116"/>
        <v>1.643062866487538E-4</v>
      </c>
      <c r="M227" s="6">
        <f t="shared" si="199"/>
        <v>0.3459524785407595</v>
      </c>
      <c r="N227" s="6">
        <f t="shared" si="200"/>
        <v>345.9524785407595</v>
      </c>
      <c r="O227" s="6">
        <f t="shared" si="201"/>
        <v>2.1907342612809035</v>
      </c>
      <c r="P227" s="9">
        <f t="shared" si="173"/>
        <v>0.13298049652216185</v>
      </c>
      <c r="Q227" s="9">
        <f t="shared" si="202"/>
        <v>0.21605355584211539</v>
      </c>
      <c r="R227" s="2">
        <f t="shared" si="203"/>
        <v>216.05355584211537</v>
      </c>
      <c r="S227" s="2"/>
    </row>
    <row r="228" spans="4:24" x14ac:dyDescent="0.25">
      <c r="D228" s="7">
        <v>42506.570672430556</v>
      </c>
      <c r="E228" s="8">
        <f t="shared" si="197"/>
        <v>137.57067243055644</v>
      </c>
      <c r="F228" s="4">
        <f t="shared" si="198"/>
        <v>9.6667500038165599E-2</v>
      </c>
      <c r="G228">
        <v>6</v>
      </c>
      <c r="H228" s="3">
        <f t="shared" si="181"/>
        <v>8438</v>
      </c>
      <c r="I228">
        <v>168.53</v>
      </c>
      <c r="J228" s="4">
        <f t="shared" si="182"/>
        <v>1.1619739028</v>
      </c>
      <c r="K228">
        <v>23.73</v>
      </c>
      <c r="L228" s="6">
        <f t="shared" si="116"/>
        <v>2.4629339694296821E-4</v>
      </c>
      <c r="M228" s="6">
        <f t="shared" si="199"/>
        <v>0.34619877193770249</v>
      </c>
      <c r="N228" s="6">
        <f t="shared" si="200"/>
        <v>346.19877193770247</v>
      </c>
      <c r="O228" s="6">
        <f t="shared" si="201"/>
        <v>2.5478407618457943</v>
      </c>
      <c r="P228" s="9">
        <f t="shared" si="173"/>
        <v>0.13298049652216185</v>
      </c>
      <c r="Q228" s="9">
        <f t="shared" si="202"/>
        <v>0.21629984923905837</v>
      </c>
      <c r="R228" s="2">
        <f t="shared" si="203"/>
        <v>216.29984923905837</v>
      </c>
      <c r="S228" s="2"/>
    </row>
    <row r="229" spans="4:24" x14ac:dyDescent="0.25">
      <c r="D229" s="7">
        <v>42506.572640046295</v>
      </c>
      <c r="E229" s="8">
        <f t="shared" si="197"/>
        <v>137.57264004629542</v>
      </c>
      <c r="F229" s="4">
        <f t="shared" si="198"/>
        <v>4.7222777735441923E-2</v>
      </c>
      <c r="G229">
        <v>17</v>
      </c>
      <c r="H229" s="3">
        <f t="shared" si="181"/>
        <v>8455</v>
      </c>
      <c r="I229">
        <v>162.08000000000001</v>
      </c>
      <c r="J229" s="4">
        <f t="shared" si="182"/>
        <v>1.1175027008</v>
      </c>
      <c r="K229">
        <v>23.73</v>
      </c>
      <c r="L229" s="6">
        <f t="shared" si="116"/>
        <v>6.9783129133840999E-4</v>
      </c>
      <c r="M229" s="6">
        <f t="shared" si="199"/>
        <v>0.34689660322904092</v>
      </c>
      <c r="N229" s="6">
        <f t="shared" si="200"/>
        <v>346.89660322904092</v>
      </c>
      <c r="O229" s="6">
        <f t="shared" si="201"/>
        <v>14.77742997770903</v>
      </c>
      <c r="P229" s="9">
        <f t="shared" si="173"/>
        <v>0.13298049652216185</v>
      </c>
      <c r="Q229" s="9">
        <f t="shared" si="202"/>
        <v>0.21699768053039681</v>
      </c>
      <c r="R229" s="2">
        <f t="shared" si="203"/>
        <v>216.99768053039682</v>
      </c>
      <c r="S229" s="2"/>
    </row>
    <row r="230" spans="4:24" x14ac:dyDescent="0.25">
      <c r="D230" s="7">
        <v>42506.573589131942</v>
      </c>
      <c r="E230" s="8">
        <f t="shared" si="197"/>
        <v>137.57358913194184</v>
      </c>
      <c r="F230" s="4">
        <f t="shared" si="198"/>
        <v>2.2778055514208972E-2</v>
      </c>
      <c r="G230">
        <v>17</v>
      </c>
      <c r="H230" s="3">
        <f t="shared" si="181"/>
        <v>8472</v>
      </c>
      <c r="I230">
        <v>155.86000000000001</v>
      </c>
      <c r="J230" s="4">
        <f t="shared" si="182"/>
        <v>1.0746172936</v>
      </c>
      <c r="K230">
        <v>23.53</v>
      </c>
      <c r="L230" s="6">
        <f t="shared" si="116"/>
        <v>6.9830171825720373E-4</v>
      </c>
      <c r="M230" s="6">
        <f t="shared" si="199"/>
        <v>0.34759490494729811</v>
      </c>
      <c r="N230" s="6">
        <f t="shared" si="200"/>
        <v>347.59490494729812</v>
      </c>
      <c r="O230" s="6">
        <f t="shared" si="201"/>
        <v>30.65677479895518</v>
      </c>
      <c r="P230" s="9">
        <f t="shared" si="173"/>
        <v>0.13298049652216185</v>
      </c>
      <c r="Q230" s="9">
        <f t="shared" si="202"/>
        <v>0.217695982248654</v>
      </c>
      <c r="R230" s="2">
        <f t="shared" si="203"/>
        <v>217.69598224865399</v>
      </c>
      <c r="S230" s="2"/>
    </row>
    <row r="231" spans="4:24" x14ac:dyDescent="0.25">
      <c r="D231" s="7">
        <v>42506.574908587965</v>
      </c>
      <c r="E231" s="8">
        <f t="shared" si="197"/>
        <v>137.57490858796518</v>
      </c>
      <c r="F231" s="4">
        <f t="shared" si="198"/>
        <v>3.1666944560129195E-2</v>
      </c>
      <c r="G231">
        <v>13</v>
      </c>
      <c r="H231" s="3">
        <f t="shared" si="181"/>
        <v>8485</v>
      </c>
      <c r="I231">
        <v>149.76</v>
      </c>
      <c r="J231" s="4">
        <f t="shared" si="182"/>
        <v>1.0325592576</v>
      </c>
      <c r="K231">
        <v>23.59</v>
      </c>
      <c r="L231" s="6">
        <f t="shared" si="116"/>
        <v>5.3388745922219752E-4</v>
      </c>
      <c r="M231" s="6">
        <f t="shared" si="199"/>
        <v>0.34812879240652028</v>
      </c>
      <c r="N231" s="6">
        <f t="shared" si="200"/>
        <v>348.12879240652029</v>
      </c>
      <c r="O231" s="6">
        <f t="shared" si="201"/>
        <v>16.859456023881688</v>
      </c>
      <c r="P231" s="9">
        <f t="shared" si="173"/>
        <v>0.13298049652216185</v>
      </c>
      <c r="Q231" s="9">
        <f t="shared" si="202"/>
        <v>0.21822986970787617</v>
      </c>
      <c r="R231" s="2">
        <f t="shared" si="203"/>
        <v>218.22986970787616</v>
      </c>
      <c r="S231" s="2"/>
    </row>
    <row r="232" spans="4:24" x14ac:dyDescent="0.25">
      <c r="D232" s="7">
        <v>42506.575950289349</v>
      </c>
      <c r="E232" s="8">
        <f t="shared" si="197"/>
        <v>137.57595028934884</v>
      </c>
      <c r="F232" s="4">
        <f t="shared" si="198"/>
        <v>2.500083320774138E-2</v>
      </c>
      <c r="G232">
        <v>11</v>
      </c>
      <c r="H232" s="3">
        <f t="shared" si="181"/>
        <v>8496</v>
      </c>
      <c r="I232">
        <v>143.82</v>
      </c>
      <c r="J232" s="4">
        <f t="shared" si="182"/>
        <v>0.99160438319999988</v>
      </c>
      <c r="K232">
        <v>23.62</v>
      </c>
      <c r="L232" s="6">
        <f t="shared" si="116"/>
        <v>4.5170526026255597E-4</v>
      </c>
      <c r="M232" s="6">
        <f t="shared" si="199"/>
        <v>0.34858049766678284</v>
      </c>
      <c r="N232" s="6">
        <f t="shared" si="200"/>
        <v>348.58049766678283</v>
      </c>
      <c r="O232" s="6">
        <f t="shared" si="201"/>
        <v>18.067608247659834</v>
      </c>
      <c r="P232" s="9">
        <f t="shared" si="173"/>
        <v>0.13298049652216185</v>
      </c>
      <c r="Q232" s="9">
        <f t="shared" si="202"/>
        <v>0.21868157496813873</v>
      </c>
      <c r="R232" s="2">
        <f t="shared" si="203"/>
        <v>218.68157496813873</v>
      </c>
      <c r="S232" s="2"/>
    </row>
    <row r="233" spans="4:24" x14ac:dyDescent="0.25">
      <c r="D233" s="7">
        <v>42506.577478055558</v>
      </c>
      <c r="E233" s="8">
        <f t="shared" si="197"/>
        <v>137.57747805555846</v>
      </c>
      <c r="F233" s="4">
        <f t="shared" si="198"/>
        <v>3.666638903087005E-2</v>
      </c>
      <c r="G233">
        <v>10</v>
      </c>
      <c r="H233" s="3">
        <f t="shared" si="181"/>
        <v>8506</v>
      </c>
      <c r="I233">
        <v>138.46</v>
      </c>
      <c r="J233" s="4">
        <f t="shared" si="182"/>
        <v>0.95464846960000005</v>
      </c>
      <c r="K233">
        <v>23.49</v>
      </c>
      <c r="L233" s="6">
        <f t="shared" si="116"/>
        <v>4.1082110574224874E-4</v>
      </c>
      <c r="M233" s="6">
        <f t="shared" si="199"/>
        <v>0.34899131877252509</v>
      </c>
      <c r="N233" s="6">
        <f t="shared" si="200"/>
        <v>348.99131877252512</v>
      </c>
      <c r="O233" s="6">
        <f t="shared" si="201"/>
        <v>11.20429681243963</v>
      </c>
      <c r="P233" s="9">
        <f t="shared" si="173"/>
        <v>0.13298049652216185</v>
      </c>
      <c r="Q233" s="9">
        <f t="shared" si="202"/>
        <v>0.21909239607388098</v>
      </c>
      <c r="R233" s="2">
        <f t="shared" si="203"/>
        <v>219.09239607388099</v>
      </c>
      <c r="S233" s="2"/>
    </row>
    <row r="234" spans="4:24" x14ac:dyDescent="0.25">
      <c r="D234" s="7">
        <v>42506.57849659722</v>
      </c>
      <c r="E234" s="8">
        <f t="shared" si="197"/>
        <v>137.57849659721978</v>
      </c>
      <c r="F234" s="4">
        <f t="shared" si="198"/>
        <v>2.4444999871775508E-2</v>
      </c>
      <c r="G234">
        <v>11</v>
      </c>
      <c r="H234" s="3">
        <f t="shared" si="181"/>
        <v>8517</v>
      </c>
      <c r="I234">
        <v>133.09</v>
      </c>
      <c r="J234" s="4">
        <f t="shared" si="182"/>
        <v>0.91762360840000001</v>
      </c>
      <c r="K234">
        <v>23.59</v>
      </c>
      <c r="L234" s="6">
        <f t="shared" si="116"/>
        <v>4.5175092703416715E-4</v>
      </c>
      <c r="M234" s="6">
        <f t="shared" si="199"/>
        <v>0.34944306969955924</v>
      </c>
      <c r="N234" s="6">
        <f t="shared" si="200"/>
        <v>349.44306969955926</v>
      </c>
      <c r="O234" s="6">
        <f t="shared" si="201"/>
        <v>18.480299832431754</v>
      </c>
      <c r="P234" s="9">
        <f t="shared" si="173"/>
        <v>0.13298049652216185</v>
      </c>
      <c r="Q234" s="9">
        <f t="shared" si="202"/>
        <v>0.21954414700091512</v>
      </c>
      <c r="R234" s="2">
        <f t="shared" si="203"/>
        <v>219.54414700091513</v>
      </c>
      <c r="S234" s="2"/>
    </row>
    <row r="235" spans="4:24" x14ac:dyDescent="0.25">
      <c r="D235" s="7">
        <v>42506.579630891203</v>
      </c>
      <c r="E235" s="8">
        <f t="shared" si="197"/>
        <v>137.57963089120312</v>
      </c>
      <c r="F235" s="4">
        <f t="shared" si="198"/>
        <v>2.7223055600188673E-2</v>
      </c>
      <c r="G235">
        <v>10</v>
      </c>
      <c r="H235" s="3">
        <f t="shared" si="181"/>
        <v>8527</v>
      </c>
      <c r="I235">
        <v>127.97</v>
      </c>
      <c r="J235" s="4">
        <f t="shared" si="182"/>
        <v>0.88232243719999992</v>
      </c>
      <c r="K235">
        <v>23.59</v>
      </c>
      <c r="L235" s="6">
        <f t="shared" si="116"/>
        <v>4.10682660940152E-4</v>
      </c>
      <c r="M235" s="6">
        <f t="shared" si="199"/>
        <v>0.34985375236049937</v>
      </c>
      <c r="N235" s="6">
        <f t="shared" si="200"/>
        <v>349.85375236049936</v>
      </c>
      <c r="O235" s="6">
        <f t="shared" si="201"/>
        <v>15.085839994291666</v>
      </c>
      <c r="P235" s="9">
        <f t="shared" si="173"/>
        <v>0.13298049652216185</v>
      </c>
      <c r="Q235" s="9">
        <f t="shared" si="202"/>
        <v>0.21995482966185526</v>
      </c>
      <c r="R235" s="2">
        <f t="shared" si="203"/>
        <v>219.95482966185526</v>
      </c>
      <c r="S235" s="2"/>
    </row>
    <row r="236" spans="4:24" x14ac:dyDescent="0.25">
      <c r="D236" s="7">
        <v>42506.580510509259</v>
      </c>
      <c r="E236" s="8">
        <f t="shared" si="197"/>
        <v>137.5805105092586</v>
      </c>
      <c r="F236" s="4">
        <f t="shared" si="198"/>
        <v>2.1110833331476897E-2</v>
      </c>
      <c r="G236">
        <v>10</v>
      </c>
      <c r="H236" s="3">
        <f t="shared" si="181"/>
        <v>8537</v>
      </c>
      <c r="I236">
        <v>122.9</v>
      </c>
      <c r="J236" s="4">
        <f t="shared" si="182"/>
        <v>0.84736600400000006</v>
      </c>
      <c r="K236">
        <v>23.61</v>
      </c>
      <c r="L236" s="6">
        <f t="shared" si="116"/>
        <v>4.1065498317623898E-4</v>
      </c>
      <c r="M236" s="6">
        <f t="shared" si="199"/>
        <v>0.35026440734367559</v>
      </c>
      <c r="N236" s="6">
        <f t="shared" si="200"/>
        <v>350.2644073436756</v>
      </c>
      <c r="O236" s="6">
        <f t="shared" si="201"/>
        <v>19.452334103928521</v>
      </c>
      <c r="P236" s="9">
        <f t="shared" si="173"/>
        <v>0.13298049652216185</v>
      </c>
      <c r="Q236" s="9">
        <f t="shared" si="202"/>
        <v>0.22036548464503147</v>
      </c>
      <c r="R236" s="2">
        <f t="shared" si="203"/>
        <v>220.36548464503147</v>
      </c>
      <c r="S236" s="2"/>
    </row>
    <row r="237" spans="4:24" x14ac:dyDescent="0.25">
      <c r="D237" s="7">
        <v>42506.636784236114</v>
      </c>
      <c r="E237" s="8">
        <f t="shared" si="197"/>
        <v>137.63678423611418</v>
      </c>
      <c r="F237" s="4">
        <f t="shared" si="198"/>
        <v>1.3505694445339032</v>
      </c>
      <c r="G237">
        <v>46</v>
      </c>
      <c r="H237" s="3">
        <f t="shared" si="181"/>
        <v>8583</v>
      </c>
      <c r="I237">
        <v>119.68</v>
      </c>
      <c r="J237" s="4">
        <f t="shared" si="182"/>
        <v>0.82516487680000006</v>
      </c>
      <c r="K237">
        <v>23.61</v>
      </c>
      <c r="L237" s="6">
        <f t="shared" si="116"/>
        <v>1.8890129226106992E-3</v>
      </c>
      <c r="M237" s="6">
        <f t="shared" ref="M237:M244" si="204">M236+L237</f>
        <v>0.35215342026628627</v>
      </c>
      <c r="N237" s="6">
        <f t="shared" ref="N237:N244" si="205">M237*1000</f>
        <v>352.15342026628628</v>
      </c>
      <c r="O237" s="6">
        <f t="shared" ref="O237:O244" si="206">L237/F237*1000</f>
        <v>1.3986788537649903</v>
      </c>
      <c r="P237" s="9">
        <f t="shared" si="173"/>
        <v>0.13298049652216185</v>
      </c>
      <c r="Q237" s="9">
        <f t="shared" ref="Q237:Q244" si="207">M237-$M$125</f>
        <v>0.22225449756764215</v>
      </c>
      <c r="R237" s="2">
        <f t="shared" ref="R237:R244" si="208">Q237*1000</f>
        <v>222.25449756764215</v>
      </c>
      <c r="S237" s="2"/>
      <c r="T237" s="2"/>
      <c r="U237" s="2"/>
      <c r="V237" s="2"/>
      <c r="W237" s="2"/>
      <c r="X237" s="2"/>
    </row>
    <row r="238" spans="4:24" x14ac:dyDescent="0.25">
      <c r="D238" s="7">
        <v>42506.638659282406</v>
      </c>
      <c r="E238" s="8">
        <f t="shared" si="197"/>
        <v>137.63865928240557</v>
      </c>
      <c r="F238" s="4">
        <f t="shared" si="198"/>
        <v>4.500111099332571E-2</v>
      </c>
      <c r="G238">
        <v>32</v>
      </c>
      <c r="H238" s="3">
        <f t="shared" si="181"/>
        <v>8615</v>
      </c>
      <c r="I238">
        <v>96.53</v>
      </c>
      <c r="J238" s="4">
        <f t="shared" si="182"/>
        <v>0.66555118280000003</v>
      </c>
      <c r="K238">
        <v>23.69</v>
      </c>
      <c r="L238" s="6">
        <f t="shared" si="116"/>
        <v>1.3137417901348139E-3</v>
      </c>
      <c r="M238" s="6">
        <f t="shared" si="204"/>
        <v>0.35346716205642109</v>
      </c>
      <c r="N238" s="6">
        <f t="shared" si="205"/>
        <v>353.4671620564211</v>
      </c>
      <c r="O238" s="6">
        <f t="shared" si="206"/>
        <v>29.193541251229554</v>
      </c>
      <c r="P238" s="9">
        <f t="shared" si="173"/>
        <v>0.13298049652216185</v>
      </c>
      <c r="Q238" s="9">
        <f t="shared" si="207"/>
        <v>0.22356823935777698</v>
      </c>
      <c r="R238" s="2">
        <f t="shared" si="208"/>
        <v>223.56823935777697</v>
      </c>
      <c r="S238" s="2"/>
      <c r="T238" s="2"/>
      <c r="U238" s="2"/>
      <c r="V238" s="2"/>
      <c r="W238" s="2"/>
      <c r="X238" s="2"/>
    </row>
    <row r="239" spans="4:24" x14ac:dyDescent="0.25">
      <c r="D239" s="7">
        <v>42506.639909282407</v>
      </c>
      <c r="E239" s="8">
        <f t="shared" si="197"/>
        <v>137.63990928240673</v>
      </c>
      <c r="F239" s="4">
        <f t="shared" si="198"/>
        <v>3.0000000027939677E-2</v>
      </c>
      <c r="G239">
        <v>54</v>
      </c>
      <c r="H239" s="3">
        <f t="shared" si="181"/>
        <v>8669</v>
      </c>
      <c r="I239">
        <v>84.45</v>
      </c>
      <c r="J239" s="4">
        <f t="shared" si="182"/>
        <v>0.58226248199999997</v>
      </c>
      <c r="K239">
        <v>23.64</v>
      </c>
      <c r="L239" s="6">
        <f t="shared" si="116"/>
        <v>2.2173127570331063E-3</v>
      </c>
      <c r="M239" s="6">
        <f t="shared" si="204"/>
        <v>0.35568447481345422</v>
      </c>
      <c r="N239" s="6">
        <f t="shared" si="205"/>
        <v>355.68447481345424</v>
      </c>
      <c r="O239" s="6">
        <f t="shared" si="206"/>
        <v>73.910425165602419</v>
      </c>
      <c r="P239" s="9">
        <f t="shared" si="173"/>
        <v>0.13298049652216185</v>
      </c>
      <c r="Q239" s="9">
        <f t="shared" si="207"/>
        <v>0.22578555211481011</v>
      </c>
      <c r="R239" s="2">
        <f t="shared" si="208"/>
        <v>225.78555211481012</v>
      </c>
      <c r="S239" s="2"/>
      <c r="T239" s="2"/>
      <c r="U239" s="2"/>
      <c r="V239" s="2"/>
      <c r="W239" s="2"/>
      <c r="X239" s="2"/>
    </row>
    <row r="240" spans="4:24" x14ac:dyDescent="0.25">
      <c r="D240" s="7">
        <v>42506.641645405092</v>
      </c>
      <c r="E240" s="8">
        <f t="shared" si="197"/>
        <v>137.64164540509228</v>
      </c>
      <c r="F240" s="4">
        <f t="shared" si="198"/>
        <v>4.1666944453027099E-2</v>
      </c>
      <c r="G240">
        <v>66</v>
      </c>
      <c r="H240" s="3">
        <f t="shared" si="181"/>
        <v>8735</v>
      </c>
      <c r="I240">
        <v>63.16</v>
      </c>
      <c r="J240" s="4">
        <f t="shared" si="182"/>
        <v>0.43547304159999994</v>
      </c>
      <c r="K240">
        <v>23.6</v>
      </c>
      <c r="L240" s="6">
        <f t="shared" si="116"/>
        <v>2.7104142225061923E-3</v>
      </c>
      <c r="M240" s="6">
        <f t="shared" si="204"/>
        <v>0.3583948890359604</v>
      </c>
      <c r="N240" s="6">
        <f t="shared" si="205"/>
        <v>358.39488903596038</v>
      </c>
      <c r="O240" s="6">
        <f t="shared" si="206"/>
        <v>65.049507663365048</v>
      </c>
      <c r="P240" s="9">
        <f t="shared" si="173"/>
        <v>0.13298049652216185</v>
      </c>
      <c r="Q240" s="9">
        <f t="shared" si="207"/>
        <v>0.22849596633731628</v>
      </c>
      <c r="R240" s="2">
        <f t="shared" si="208"/>
        <v>228.49596633731628</v>
      </c>
      <c r="S240" s="2"/>
      <c r="T240" s="2"/>
      <c r="U240" s="2"/>
      <c r="V240" s="2"/>
      <c r="W240" s="2"/>
      <c r="X240" s="2"/>
    </row>
    <row r="241" spans="4:24" x14ac:dyDescent="0.25">
      <c r="D241" s="7">
        <v>42506.642548194446</v>
      </c>
      <c r="E241" s="8">
        <f t="shared" si="197"/>
        <v>137.64254819444614</v>
      </c>
      <c r="F241" s="4">
        <f t="shared" si="198"/>
        <v>2.1666944492608309E-2</v>
      </c>
      <c r="G241">
        <v>15</v>
      </c>
      <c r="H241" s="3">
        <f t="shared" si="181"/>
        <v>8750</v>
      </c>
      <c r="I241">
        <v>35.97</v>
      </c>
      <c r="J241" s="4">
        <f t="shared" si="182"/>
        <v>0.2480045172</v>
      </c>
      <c r="K241">
        <v>23.71</v>
      </c>
      <c r="L241" s="6">
        <f t="shared" si="116"/>
        <v>6.157749754465776E-4</v>
      </c>
      <c r="M241" s="6">
        <f t="shared" si="204"/>
        <v>0.35901066401140697</v>
      </c>
      <c r="N241" s="6">
        <f t="shared" si="205"/>
        <v>359.01066401140696</v>
      </c>
      <c r="O241" s="6">
        <f t="shared" si="206"/>
        <v>28.420019059754807</v>
      </c>
      <c r="P241" s="9">
        <f t="shared" si="173"/>
        <v>0.13298049652216185</v>
      </c>
      <c r="Q241" s="9">
        <f t="shared" si="207"/>
        <v>0.22911174131276285</v>
      </c>
      <c r="R241" s="2">
        <f t="shared" si="208"/>
        <v>229.11174131276286</v>
      </c>
      <c r="S241" s="2"/>
      <c r="T241" s="2"/>
      <c r="U241" s="2"/>
      <c r="V241" s="2"/>
      <c r="W241" s="2"/>
      <c r="X241" s="2"/>
    </row>
    <row r="242" spans="4:24" x14ac:dyDescent="0.25">
      <c r="D242" s="7">
        <v>42506.643497280093</v>
      </c>
      <c r="E242" s="8">
        <f t="shared" si="197"/>
        <v>137.64349728009256</v>
      </c>
      <c r="F242" s="4">
        <f t="shared" si="198"/>
        <v>2.2778055514208972E-2</v>
      </c>
      <c r="G242">
        <v>42</v>
      </c>
      <c r="H242" s="3">
        <f t="shared" si="181"/>
        <v>8792</v>
      </c>
      <c r="I242">
        <v>29.6</v>
      </c>
      <c r="J242" s="4">
        <f t="shared" si="182"/>
        <v>0.20408489600000002</v>
      </c>
      <c r="K242">
        <v>23.67</v>
      </c>
      <c r="L242" s="6">
        <f t="shared" si="116"/>
        <v>1.7244022835085199E-3</v>
      </c>
      <c r="M242" s="6">
        <f t="shared" si="204"/>
        <v>0.36073506629491547</v>
      </c>
      <c r="N242" s="6">
        <f t="shared" si="205"/>
        <v>360.7350662949155</v>
      </c>
      <c r="O242" s="6">
        <f t="shared" si="206"/>
        <v>75.704543016537826</v>
      </c>
      <c r="P242" s="9">
        <f t="shared" si="173"/>
        <v>0.13298049652216185</v>
      </c>
      <c r="Q242" s="9">
        <f t="shared" si="207"/>
        <v>0.23083614359627136</v>
      </c>
      <c r="R242" s="2">
        <f t="shared" si="208"/>
        <v>230.83614359627137</v>
      </c>
      <c r="S242" s="2"/>
      <c r="T242" s="2"/>
      <c r="U242" s="2"/>
      <c r="V242" s="2"/>
      <c r="W242" s="2"/>
      <c r="X242" s="2"/>
    </row>
    <row r="243" spans="4:24" x14ac:dyDescent="0.25">
      <c r="D243" s="7">
        <v>42506.645025069447</v>
      </c>
      <c r="E243" s="8">
        <f t="shared" si="197"/>
        <v>137.645025069447</v>
      </c>
      <c r="F243" s="4">
        <f t="shared" si="198"/>
        <v>3.6666944506578147E-2</v>
      </c>
      <c r="G243">
        <v>35</v>
      </c>
      <c r="H243" s="3">
        <f t="shared" si="181"/>
        <v>8827</v>
      </c>
      <c r="I243">
        <v>12.36</v>
      </c>
      <c r="J243" s="4">
        <f t="shared" si="182"/>
        <v>8.5219233599999999E-2</v>
      </c>
      <c r="K243">
        <v>23.75</v>
      </c>
      <c r="L243" s="6">
        <f t="shared" si="116"/>
        <v>1.436614701333218E-3</v>
      </c>
      <c r="M243" s="6">
        <f t="shared" si="204"/>
        <v>0.36217168099624869</v>
      </c>
      <c r="N243" s="6">
        <f t="shared" si="205"/>
        <v>362.17168099624871</v>
      </c>
      <c r="O243" s="6">
        <f t="shared" si="206"/>
        <v>39.180104060088389</v>
      </c>
      <c r="P243" s="9">
        <f t="shared" si="173"/>
        <v>0.13298049652216185</v>
      </c>
      <c r="Q243" s="9">
        <f t="shared" si="207"/>
        <v>0.23227275829760458</v>
      </c>
      <c r="R243" s="2">
        <f t="shared" si="208"/>
        <v>232.27275829760458</v>
      </c>
      <c r="S243" s="2"/>
      <c r="T243" s="2"/>
      <c r="U243" s="2"/>
      <c r="V243" s="2"/>
      <c r="W243" s="2"/>
      <c r="X243" s="2"/>
    </row>
    <row r="244" spans="4:24" x14ac:dyDescent="0.25">
      <c r="D244" s="7">
        <v>42506.646622326392</v>
      </c>
      <c r="E244" s="8">
        <f t="shared" si="197"/>
        <v>137.64662232639239</v>
      </c>
      <c r="F244" s="4">
        <f t="shared" si="198"/>
        <v>3.8334166689310223E-2</v>
      </c>
      <c r="G244">
        <v>3</v>
      </c>
      <c r="H244" s="3">
        <f t="shared" si="181"/>
        <v>8830</v>
      </c>
      <c r="I244">
        <v>-3.7</v>
      </c>
      <c r="J244" s="4">
        <f t="shared" si="182"/>
        <v>-2.5510612000000002E-2</v>
      </c>
      <c r="K244">
        <v>23.66</v>
      </c>
      <c r="L244" s="6">
        <f t="shared" si="116"/>
        <v>1.2317574152560291E-4</v>
      </c>
      <c r="M244" s="6">
        <f t="shared" si="204"/>
        <v>0.36229485673777428</v>
      </c>
      <c r="N244" s="6">
        <f t="shared" si="205"/>
        <v>362.2948567377743</v>
      </c>
      <c r="O244" s="6">
        <f t="shared" si="206"/>
        <v>3.2132103594142145</v>
      </c>
      <c r="P244" s="9">
        <f t="shared" si="173"/>
        <v>0.13298049652216185</v>
      </c>
      <c r="Q244" s="9">
        <f t="shared" si="207"/>
        <v>0.23239593403913017</v>
      </c>
      <c r="R244" s="2">
        <f t="shared" si="208"/>
        <v>232.39593403913017</v>
      </c>
      <c r="S244" s="2"/>
      <c r="T244" s="2"/>
      <c r="U244" s="2"/>
      <c r="V244" s="2"/>
      <c r="W244" s="2"/>
      <c r="X244" s="2"/>
    </row>
    <row r="245" spans="4:24" x14ac:dyDescent="0.25">
      <c r="I245">
        <v>-4.2</v>
      </c>
      <c r="J245" s="4">
        <f t="shared" si="182"/>
        <v>-2.8957992000000002E-2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8" sqref="S8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2016-05-17T00:13:02Z</dcterms:modified>
</cp:coreProperties>
</file>