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Tests\HDT\HDT004\Depressurization\"/>
    </mc:Choice>
  </mc:AlternateContent>
  <bookViews>
    <workbookView xWindow="0" yWindow="0" windowWidth="24705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 l="1"/>
  <c r="J16" i="1" s="1"/>
  <c r="K16" i="1" s="1"/>
  <c r="C16" i="1"/>
  <c r="I16" i="1" s="1"/>
  <c r="L16" i="1" s="1"/>
  <c r="E2" i="1"/>
  <c r="E16" i="1"/>
  <c r="H16" i="1"/>
  <c r="B16" i="1"/>
  <c r="B2" i="1"/>
</calcChain>
</file>

<file path=xl/sharedStrings.xml><?xml version="1.0" encoding="utf-8"?>
<sst xmlns="http://schemas.openxmlformats.org/spreadsheetml/2006/main" count="17" uniqueCount="16">
  <si>
    <t>[NaBr] %</t>
  </si>
  <si>
    <t>Conductivity (mS/cm)</t>
  </si>
  <si>
    <t>Unknown 3/34/2016 12:50 sample</t>
  </si>
  <si>
    <t>Conductivtity (mS/cm)</t>
  </si>
  <si>
    <t>[NaBr] % diluted</t>
  </si>
  <si>
    <t>Dilution factor</t>
  </si>
  <si>
    <t>[NaBr] % diluted lo</t>
  </si>
  <si>
    <t>[NaBr] % diluted hi</t>
  </si>
  <si>
    <t>[NaBr] % lo</t>
  </si>
  <si>
    <t>[NaBr] % hi</t>
  </si>
  <si>
    <t>t-crit</t>
  </si>
  <si>
    <t>standard error</t>
  </si>
  <si>
    <t>9.5 +/- 2.4 wt.%</t>
  </si>
  <si>
    <t>7.1 - 12.0 wt.%</t>
  </si>
  <si>
    <t>Unc</t>
  </si>
  <si>
    <t>Unc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</si>
</sst>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2146120893416402"/>
                  <c:y val="8.1173785220791619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Sheet1!$B$2:$B$7</c:f>
              <c:numCache>
                <c:formatCode>General</c:formatCode>
                <c:ptCount val="6"/>
                <c:pt idx="0">
                  <c:v>3.1800000000000001E-3</c:v>
                </c:pt>
                <c:pt idx="1">
                  <c:v>10.06</c:v>
                </c:pt>
                <c:pt idx="2">
                  <c:v>29.5</c:v>
                </c:pt>
                <c:pt idx="3">
                  <c:v>56.6</c:v>
                </c:pt>
                <c:pt idx="4">
                  <c:v>79.3</c:v>
                </c:pt>
                <c:pt idx="5">
                  <c:v>101.2</c:v>
                </c:pt>
              </c:numCache>
            </c:numRef>
          </c:xVal>
          <c:y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1.0003</c:v>
                </c:pt>
                <c:pt idx="2">
                  <c:v>3.2069000000000001</c:v>
                </c:pt>
                <c:pt idx="3">
                  <c:v>6.6224999999999996</c:v>
                </c:pt>
                <c:pt idx="4">
                  <c:v>9.6008999999999993</c:v>
                </c:pt>
                <c:pt idx="5">
                  <c:v>12.907400000000001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81264"/>
        <c:axId val="173081824"/>
      </c:scatterChart>
      <c:valAx>
        <c:axId val="1730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81824"/>
        <c:crosses val="autoZero"/>
        <c:crossBetween val="midCat"/>
      </c:valAx>
      <c:valAx>
        <c:axId val="1730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8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3</xdr:row>
      <xdr:rowOff>38100</xdr:rowOff>
    </xdr:from>
    <xdr:to>
      <xdr:col>22</xdr:col>
      <xdr:colOff>376237</xdr:colOff>
      <xdr:row>21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G16" sqref="G16"/>
    </sheetView>
  </sheetViews>
  <sheetFormatPr defaultRowHeight="15" x14ac:dyDescent="0.25"/>
  <cols>
    <col min="1" max="1" width="21" customWidth="1"/>
    <col min="2" max="7" width="21.5703125" customWidth="1"/>
    <col min="9" max="9" width="11.85546875" customWidth="1"/>
    <col min="10" max="10" width="13.28515625" customWidth="1"/>
  </cols>
  <sheetData>
    <row r="1" spans="1:12" x14ac:dyDescent="0.25">
      <c r="A1" t="s">
        <v>0</v>
      </c>
      <c r="B1" t="s">
        <v>1</v>
      </c>
    </row>
    <row r="2" spans="1:12" x14ac:dyDescent="0.25">
      <c r="A2">
        <v>0</v>
      </c>
      <c r="B2">
        <f>3.18/1000</f>
        <v>3.1800000000000001E-3</v>
      </c>
      <c r="D2" t="s">
        <v>10</v>
      </c>
      <c r="E2">
        <f>TINV(0.05,4)</f>
        <v>2.7764451051977934</v>
      </c>
    </row>
    <row r="3" spans="1:12" x14ac:dyDescent="0.25">
      <c r="A3">
        <v>1.0003</v>
      </c>
      <c r="B3">
        <v>10.06</v>
      </c>
      <c r="D3" t="s">
        <v>11</v>
      </c>
    </row>
    <row r="4" spans="1:12" x14ac:dyDescent="0.25">
      <c r="A4">
        <v>3.2069000000000001</v>
      </c>
      <c r="B4">
        <v>29.5</v>
      </c>
    </row>
    <row r="5" spans="1:12" x14ac:dyDescent="0.25">
      <c r="A5">
        <v>6.6224999999999996</v>
      </c>
      <c r="B5">
        <v>56.6</v>
      </c>
    </row>
    <row r="6" spans="1:12" x14ac:dyDescent="0.25">
      <c r="A6">
        <v>9.6008999999999993</v>
      </c>
      <c r="B6">
        <v>79.3</v>
      </c>
    </row>
    <row r="7" spans="1:12" x14ac:dyDescent="0.25">
      <c r="A7">
        <v>12.907400000000001</v>
      </c>
      <c r="B7">
        <v>101.2</v>
      </c>
    </row>
    <row r="14" spans="1:12" x14ac:dyDescent="0.25">
      <c r="A14" t="s">
        <v>2</v>
      </c>
    </row>
    <row r="15" spans="1:12" x14ac:dyDescent="0.25">
      <c r="A15" t="s">
        <v>3</v>
      </c>
      <c r="B15" t="s">
        <v>4</v>
      </c>
      <c r="C15" t="s">
        <v>6</v>
      </c>
      <c r="D15" t="s">
        <v>7</v>
      </c>
      <c r="E15" t="s">
        <v>5</v>
      </c>
      <c r="F15" t="s">
        <v>14</v>
      </c>
      <c r="G15" t="s">
        <v>15</v>
      </c>
      <c r="H15" t="s">
        <v>0</v>
      </c>
      <c r="I15" t="s">
        <v>8</v>
      </c>
      <c r="J15" t="s">
        <v>9</v>
      </c>
    </row>
    <row r="16" spans="1:12" x14ac:dyDescent="0.25">
      <c r="A16">
        <v>3.72</v>
      </c>
      <c r="B16">
        <f xml:space="preserve"> 0.00025068*A16^2 + 0.10219266*A16 - 0.0208632</f>
        <v>0.36276250531200005</v>
      </c>
      <c r="C16">
        <f xml:space="preserve"> (0.00025068+(0.000022*$E$2))*(A16*1.005)^2 + (0.10219266+(0.0023*$E$2))*(A16*1.005) - (0.0208632+(0.0428*$E$2))</f>
        <v>0.27059400390294736</v>
      </c>
      <c r="D16">
        <f xml:space="preserve"> (0.00025068-(0.000022*$E$2))*(A16/1.005)^2 + (0.10219266-(0.0023*$E$2))*(A16/1.005) - (0.0208632-(0.0428*$E$2))</f>
        <v>0.4551946338905643</v>
      </c>
      <c r="E16">
        <f>58.42/2.22</f>
        <v>26.315315315315313</v>
      </c>
      <c r="F16">
        <f>AVERAGE(B16-C16,D16-B16)</f>
        <v>9.2300314993808474E-2</v>
      </c>
      <c r="G16">
        <f>F16*E16</f>
        <v>2.428911892764996</v>
      </c>
      <c r="H16">
        <f>B16*E16</f>
        <v>9.5462097118590279</v>
      </c>
      <c r="I16">
        <f>C16*E16</f>
        <v>7.1207665351397225</v>
      </c>
      <c r="J16">
        <f>D16*E16</f>
        <v>11.978590320669714</v>
      </c>
      <c r="K16">
        <f>J16-H16</f>
        <v>2.4323806088106856</v>
      </c>
      <c r="L16">
        <f>H16-I16</f>
        <v>2.4254431767193054</v>
      </c>
    </row>
    <row r="22" spans="9:9" x14ac:dyDescent="0.25">
      <c r="I22" t="s">
        <v>12</v>
      </c>
    </row>
    <row r="23" spans="9:9" x14ac:dyDescent="0.25">
      <c r="I23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Phillips</dc:creator>
  <cp:lastModifiedBy>Steve Phillips</cp:lastModifiedBy>
  <dcterms:created xsi:type="dcterms:W3CDTF">2016-03-29T19:25:34Z</dcterms:created>
  <dcterms:modified xsi:type="dcterms:W3CDTF">2017-02-22T00:33:08Z</dcterms:modified>
</cp:coreProperties>
</file>