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610" windowHeight="904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AC197" i="1" l="1"/>
  <c r="W197" i="1"/>
  <c r="T197" i="1"/>
  <c r="U197" i="1" s="1"/>
  <c r="Z197" i="1" s="1"/>
  <c r="S197" i="1"/>
  <c r="V197" i="1" s="1"/>
  <c r="R197" i="1"/>
  <c r="Q197" i="1"/>
  <c r="AC196" i="1"/>
  <c r="AA196" i="1"/>
  <c r="X196" i="1"/>
  <c r="Y196" i="1" s="1"/>
  <c r="V196" i="1"/>
  <c r="W196" i="1" s="1"/>
  <c r="S196" i="1"/>
  <c r="T196" i="1" s="1"/>
  <c r="U196" i="1" s="1"/>
  <c r="Z196" i="1" s="1"/>
  <c r="R196" i="1"/>
  <c r="Q196" i="1"/>
  <c r="AC195" i="1"/>
  <c r="AA195" i="1"/>
  <c r="Z195" i="1"/>
  <c r="W195" i="1"/>
  <c r="T195" i="1"/>
  <c r="U195" i="1" s="1"/>
  <c r="S195" i="1"/>
  <c r="V195" i="1" s="1"/>
  <c r="R195" i="1"/>
  <c r="Q195" i="1"/>
  <c r="AC194" i="1"/>
  <c r="AA194" i="1"/>
  <c r="X194" i="1"/>
  <c r="Y194" i="1" s="1"/>
  <c r="V194" i="1"/>
  <c r="W194" i="1" s="1"/>
  <c r="S194" i="1"/>
  <c r="T194" i="1" s="1"/>
  <c r="U194" i="1" s="1"/>
  <c r="Z194" i="1" s="1"/>
  <c r="R194" i="1"/>
  <c r="Q194" i="1"/>
  <c r="AC193" i="1"/>
  <c r="AA193" i="1"/>
  <c r="Z193" i="1"/>
  <c r="W193" i="1"/>
  <c r="T193" i="1"/>
  <c r="U193" i="1" s="1"/>
  <c r="S193" i="1"/>
  <c r="V193" i="1" s="1"/>
  <c r="Q193" i="1"/>
  <c r="R193" i="1" s="1"/>
  <c r="X193" i="1" s="1"/>
  <c r="Y193" i="1" s="1"/>
  <c r="AC192" i="1"/>
  <c r="AA192" i="1"/>
  <c r="S192" i="1"/>
  <c r="R192" i="1"/>
  <c r="Q192" i="1"/>
  <c r="AC191" i="1"/>
  <c r="S191" i="1"/>
  <c r="R191" i="1"/>
  <c r="Q191" i="1"/>
  <c r="AC190" i="1"/>
  <c r="AA190" i="1"/>
  <c r="S190" i="1"/>
  <c r="R190" i="1"/>
  <c r="Q190" i="1"/>
  <c r="AC189" i="1"/>
  <c r="S189" i="1"/>
  <c r="R189" i="1"/>
  <c r="Q189" i="1"/>
  <c r="AC188" i="1"/>
  <c r="AA188" i="1"/>
  <c r="S188" i="1"/>
  <c r="R188" i="1"/>
  <c r="Q188" i="1"/>
  <c r="AC187" i="1"/>
  <c r="AA187" i="1"/>
  <c r="W187" i="1"/>
  <c r="T187" i="1"/>
  <c r="U187" i="1" s="1"/>
  <c r="Z187" i="1" s="1"/>
  <c r="S187" i="1"/>
  <c r="V187" i="1" s="1"/>
  <c r="R187" i="1"/>
  <c r="Q187" i="1"/>
  <c r="AC186" i="1"/>
  <c r="AA186" i="1"/>
  <c r="V186" i="1"/>
  <c r="W186" i="1" s="1"/>
  <c r="S186" i="1"/>
  <c r="T186" i="1" s="1"/>
  <c r="U186" i="1" s="1"/>
  <c r="R186" i="1"/>
  <c r="Q186" i="1"/>
  <c r="AC185" i="1"/>
  <c r="AA185" i="1"/>
  <c r="Z185" i="1"/>
  <c r="W185" i="1"/>
  <c r="T185" i="1"/>
  <c r="U185" i="1" s="1"/>
  <c r="S185" i="1"/>
  <c r="V185" i="1" s="1"/>
  <c r="R185" i="1"/>
  <c r="X185" i="1" s="1"/>
  <c r="Y185" i="1" s="1"/>
  <c r="Q185" i="1"/>
  <c r="AC184" i="1"/>
  <c r="AA184" i="1"/>
  <c r="S184" i="1"/>
  <c r="R184" i="1"/>
  <c r="Q184" i="1"/>
  <c r="AC183" i="1"/>
  <c r="T183" i="1"/>
  <c r="U183" i="1" s="1"/>
  <c r="Z183" i="1" s="1"/>
  <c r="S183" i="1"/>
  <c r="V183" i="1" s="1"/>
  <c r="W183" i="1" s="1"/>
  <c r="Q183" i="1"/>
  <c r="R183" i="1" s="1"/>
  <c r="AC182" i="1"/>
  <c r="AA182" i="1"/>
  <c r="S182" i="1"/>
  <c r="R182" i="1"/>
  <c r="Q182" i="1"/>
  <c r="AC181" i="1"/>
  <c r="W181" i="1"/>
  <c r="T181" i="1"/>
  <c r="U181" i="1" s="1"/>
  <c r="Z181" i="1" s="1"/>
  <c r="S181" i="1"/>
  <c r="V181" i="1" s="1"/>
  <c r="R181" i="1"/>
  <c r="Q181" i="1"/>
  <c r="AC180" i="1"/>
  <c r="AA180" i="1"/>
  <c r="X180" i="1"/>
  <c r="Y180" i="1" s="1"/>
  <c r="W180" i="1"/>
  <c r="V180" i="1"/>
  <c r="S180" i="1"/>
  <c r="T180" i="1" s="1"/>
  <c r="U180" i="1" s="1"/>
  <c r="Z180" i="1" s="1"/>
  <c r="R180" i="1"/>
  <c r="Q180" i="1"/>
  <c r="AC179" i="1"/>
  <c r="AA179" i="1"/>
  <c r="Z179" i="1"/>
  <c r="W179" i="1"/>
  <c r="T179" i="1"/>
  <c r="U179" i="1" s="1"/>
  <c r="S179" i="1"/>
  <c r="V179" i="1" s="1"/>
  <c r="R179" i="1"/>
  <c r="Q179" i="1"/>
  <c r="AC178" i="1"/>
  <c r="AA178" i="1"/>
  <c r="X178" i="1"/>
  <c r="Y178" i="1" s="1"/>
  <c r="V178" i="1"/>
  <c r="W178" i="1" s="1"/>
  <c r="S178" i="1"/>
  <c r="T178" i="1" s="1"/>
  <c r="U178" i="1" s="1"/>
  <c r="Z178" i="1" s="1"/>
  <c r="R178" i="1"/>
  <c r="Q178" i="1"/>
  <c r="AC177" i="1"/>
  <c r="Z177" i="1"/>
  <c r="W177" i="1"/>
  <c r="T177" i="1"/>
  <c r="U177" i="1" s="1"/>
  <c r="S177" i="1"/>
  <c r="V177" i="1" s="1"/>
  <c r="Q177" i="1"/>
  <c r="R177" i="1" s="1"/>
  <c r="AC176" i="1"/>
  <c r="AA176" i="1"/>
  <c r="S176" i="1"/>
  <c r="R176" i="1"/>
  <c r="Q176" i="1"/>
  <c r="AC175" i="1"/>
  <c r="AA175" i="1"/>
  <c r="S175" i="1"/>
  <c r="V175" i="1" s="1"/>
  <c r="W175" i="1" s="1"/>
  <c r="Q175" i="1"/>
  <c r="R175" i="1" s="1"/>
  <c r="AC174" i="1"/>
  <c r="AA174" i="1"/>
  <c r="V174" i="1"/>
  <c r="W174" i="1" s="1"/>
  <c r="S174" i="1"/>
  <c r="T174" i="1" s="1"/>
  <c r="U174" i="1" s="1"/>
  <c r="R174" i="1"/>
  <c r="Q174" i="1"/>
  <c r="AC173" i="1"/>
  <c r="T173" i="1"/>
  <c r="U173" i="1" s="1"/>
  <c r="Z173" i="1" s="1"/>
  <c r="S173" i="1"/>
  <c r="V173" i="1" s="1"/>
  <c r="W173" i="1" s="1"/>
  <c r="R173" i="1"/>
  <c r="Q173" i="1"/>
  <c r="AC172" i="1"/>
  <c r="AA172" i="1"/>
  <c r="V172" i="1"/>
  <c r="W172" i="1" s="1"/>
  <c r="S172" i="1"/>
  <c r="T172" i="1" s="1"/>
  <c r="U172" i="1" s="1"/>
  <c r="R172" i="1"/>
  <c r="Q172" i="1"/>
  <c r="AC171" i="1"/>
  <c r="AA171" i="1"/>
  <c r="W171" i="1"/>
  <c r="T171" i="1"/>
  <c r="U171" i="1" s="1"/>
  <c r="Z171" i="1" s="1"/>
  <c r="S171" i="1"/>
  <c r="V171" i="1" s="1"/>
  <c r="R171" i="1"/>
  <c r="Q171" i="1"/>
  <c r="AC170" i="1"/>
  <c r="AA170" i="1"/>
  <c r="X170" i="1"/>
  <c r="Y170" i="1" s="1"/>
  <c r="W170" i="1"/>
  <c r="V170" i="1"/>
  <c r="S170" i="1"/>
  <c r="T170" i="1" s="1"/>
  <c r="U170" i="1" s="1"/>
  <c r="Z170" i="1" s="1"/>
  <c r="R170" i="1"/>
  <c r="Q170" i="1"/>
  <c r="AC169" i="1"/>
  <c r="Z169" i="1"/>
  <c r="W169" i="1"/>
  <c r="T169" i="1"/>
  <c r="U169" i="1" s="1"/>
  <c r="S169" i="1"/>
  <c r="V169" i="1" s="1"/>
  <c r="R169" i="1"/>
  <c r="Q169" i="1"/>
  <c r="AC168" i="1"/>
  <c r="AA168" i="1"/>
  <c r="S168" i="1"/>
  <c r="R168" i="1"/>
  <c r="Q168" i="1"/>
  <c r="AC167" i="1"/>
  <c r="T167" i="1"/>
  <c r="U167" i="1" s="1"/>
  <c r="Z167" i="1" s="1"/>
  <c r="S167" i="1"/>
  <c r="V167" i="1" s="1"/>
  <c r="W167" i="1" s="1"/>
  <c r="Q167" i="1"/>
  <c r="R167" i="1" s="1"/>
  <c r="AC166" i="1"/>
  <c r="AA166" i="1"/>
  <c r="V166" i="1"/>
  <c r="W166" i="1" s="1"/>
  <c r="S166" i="1"/>
  <c r="T166" i="1" s="1"/>
  <c r="U166" i="1" s="1"/>
  <c r="R166" i="1"/>
  <c r="Q166" i="1"/>
  <c r="AC165" i="1"/>
  <c r="T165" i="1"/>
  <c r="U165" i="1" s="1"/>
  <c r="Z165" i="1" s="1"/>
  <c r="S165" i="1"/>
  <c r="V165" i="1" s="1"/>
  <c r="W165" i="1" s="1"/>
  <c r="R165" i="1"/>
  <c r="Q165" i="1"/>
  <c r="AC164" i="1"/>
  <c r="AA164" i="1"/>
  <c r="S164" i="1"/>
  <c r="R164" i="1"/>
  <c r="Q164" i="1"/>
  <c r="AC163" i="1"/>
  <c r="AA163" i="1"/>
  <c r="W163" i="1"/>
  <c r="T163" i="1"/>
  <c r="U163" i="1" s="1"/>
  <c r="Z163" i="1" s="1"/>
  <c r="S163" i="1"/>
  <c r="V163" i="1" s="1"/>
  <c r="R163" i="1"/>
  <c r="Q163" i="1"/>
  <c r="AC162" i="1"/>
  <c r="AA162" i="1"/>
  <c r="V162" i="1"/>
  <c r="W162" i="1" s="1"/>
  <c r="S162" i="1"/>
  <c r="T162" i="1" s="1"/>
  <c r="U162" i="1" s="1"/>
  <c r="R162" i="1"/>
  <c r="Q162" i="1"/>
  <c r="AC161" i="1"/>
  <c r="Z161" i="1"/>
  <c r="W161" i="1"/>
  <c r="T161" i="1"/>
  <c r="U161" i="1" s="1"/>
  <c r="S161" i="1"/>
  <c r="V161" i="1" s="1"/>
  <c r="Q161" i="1"/>
  <c r="R161" i="1" s="1"/>
  <c r="AC160" i="1"/>
  <c r="AA160" i="1"/>
  <c r="S160" i="1"/>
  <c r="R160" i="1"/>
  <c r="Q160" i="1"/>
  <c r="AC159" i="1"/>
  <c r="AA159" i="1"/>
  <c r="S159" i="1"/>
  <c r="Q159" i="1"/>
  <c r="R159" i="1" s="1"/>
  <c r="AC158" i="1"/>
  <c r="V158" i="1"/>
  <c r="W158" i="1" s="1"/>
  <c r="U158" i="1"/>
  <c r="Z158" i="1" s="1"/>
  <c r="S158" i="1"/>
  <c r="T158" i="1" s="1"/>
  <c r="R158" i="1"/>
  <c r="Q158" i="1"/>
  <c r="AC157" i="1"/>
  <c r="Z157" i="1"/>
  <c r="W157" i="1"/>
  <c r="V157" i="1"/>
  <c r="T157" i="1"/>
  <c r="U157" i="1" s="1"/>
  <c r="S157" i="1"/>
  <c r="R157" i="1"/>
  <c r="AA157" i="1" s="1"/>
  <c r="Q157" i="1"/>
  <c r="AC156" i="1"/>
  <c r="Z156" i="1"/>
  <c r="W156" i="1"/>
  <c r="V156" i="1"/>
  <c r="U156" i="1"/>
  <c r="S156" i="1"/>
  <c r="T156" i="1" s="1"/>
  <c r="R156" i="1"/>
  <c r="Q156" i="1"/>
  <c r="AC155" i="1"/>
  <c r="T155" i="1"/>
  <c r="U155" i="1" s="1"/>
  <c r="Z155" i="1" s="1"/>
  <c r="S155" i="1"/>
  <c r="V155" i="1" s="1"/>
  <c r="W155" i="1" s="1"/>
  <c r="R155" i="1"/>
  <c r="Q155" i="1"/>
  <c r="AC154" i="1"/>
  <c r="V154" i="1"/>
  <c r="W154" i="1" s="1"/>
  <c r="S154" i="1"/>
  <c r="T154" i="1" s="1"/>
  <c r="U154" i="1" s="1"/>
  <c r="Z154" i="1" s="1"/>
  <c r="R154" i="1"/>
  <c r="Q154" i="1"/>
  <c r="AC153" i="1"/>
  <c r="W153" i="1"/>
  <c r="V153" i="1"/>
  <c r="T153" i="1"/>
  <c r="U153" i="1" s="1"/>
  <c r="Z153" i="1" s="1"/>
  <c r="S153" i="1"/>
  <c r="R153" i="1"/>
  <c r="AA153" i="1" s="1"/>
  <c r="Q153" i="1"/>
  <c r="AC152" i="1"/>
  <c r="Z152" i="1"/>
  <c r="W152" i="1"/>
  <c r="V152" i="1"/>
  <c r="U152" i="1"/>
  <c r="S152" i="1"/>
  <c r="T152" i="1" s="1"/>
  <c r="R152" i="1"/>
  <c r="X152" i="1" s="1"/>
  <c r="Y152" i="1" s="1"/>
  <c r="Q152" i="1"/>
  <c r="AC151" i="1"/>
  <c r="S151" i="1"/>
  <c r="Q151" i="1"/>
  <c r="R151" i="1" s="1"/>
  <c r="AC150" i="1"/>
  <c r="U150" i="1"/>
  <c r="Z150" i="1" s="1"/>
  <c r="S150" i="1"/>
  <c r="T150" i="1" s="1"/>
  <c r="R150" i="1"/>
  <c r="Q150" i="1"/>
  <c r="AC149" i="1"/>
  <c r="Z149" i="1"/>
  <c r="V149" i="1"/>
  <c r="W149" i="1" s="1"/>
  <c r="T149" i="1"/>
  <c r="U149" i="1" s="1"/>
  <c r="S149" i="1"/>
  <c r="R149" i="1"/>
  <c r="AA149" i="1" s="1"/>
  <c r="Q149" i="1"/>
  <c r="AC148" i="1"/>
  <c r="AA148" i="1"/>
  <c r="Z148" i="1"/>
  <c r="X148" i="1"/>
  <c r="Y148" i="1" s="1"/>
  <c r="W148" i="1"/>
  <c r="V148" i="1"/>
  <c r="U148" i="1"/>
  <c r="S148" i="1"/>
  <c r="T148" i="1" s="1"/>
  <c r="R148" i="1"/>
  <c r="Q148" i="1"/>
  <c r="AC147" i="1"/>
  <c r="S147" i="1"/>
  <c r="R147" i="1"/>
  <c r="Q147" i="1"/>
  <c r="AC146" i="1"/>
  <c r="S146" i="1"/>
  <c r="T146" i="1" s="1"/>
  <c r="U146" i="1" s="1"/>
  <c r="Z146" i="1" s="1"/>
  <c r="R146" i="1"/>
  <c r="Q146" i="1"/>
  <c r="AC145" i="1"/>
  <c r="W145" i="1"/>
  <c r="V145" i="1"/>
  <c r="T145" i="1"/>
  <c r="U145" i="1" s="1"/>
  <c r="Z145" i="1" s="1"/>
  <c r="S145" i="1"/>
  <c r="R145" i="1"/>
  <c r="AA145" i="1" s="1"/>
  <c r="Q145" i="1"/>
  <c r="AC144" i="1"/>
  <c r="Z144" i="1"/>
  <c r="W144" i="1"/>
  <c r="V144" i="1"/>
  <c r="U144" i="1"/>
  <c r="S144" i="1"/>
  <c r="T144" i="1" s="1"/>
  <c r="R144" i="1"/>
  <c r="Q144" i="1"/>
  <c r="AC143" i="1"/>
  <c r="Z143" i="1"/>
  <c r="T143" i="1"/>
  <c r="U143" i="1" s="1"/>
  <c r="S143" i="1"/>
  <c r="V143" i="1" s="1"/>
  <c r="W143" i="1" s="1"/>
  <c r="Q143" i="1"/>
  <c r="R143" i="1" s="1"/>
  <c r="AC142" i="1"/>
  <c r="S142" i="1"/>
  <c r="R142" i="1"/>
  <c r="Q142" i="1"/>
  <c r="AC141" i="1"/>
  <c r="V141" i="1"/>
  <c r="W141" i="1" s="1"/>
  <c r="T141" i="1"/>
  <c r="U141" i="1" s="1"/>
  <c r="Z141" i="1" s="1"/>
  <c r="S141" i="1"/>
  <c r="R141" i="1"/>
  <c r="AA141" i="1" s="1"/>
  <c r="Q141" i="1"/>
  <c r="AC140" i="1"/>
  <c r="AA140" i="1"/>
  <c r="Z140" i="1"/>
  <c r="X140" i="1"/>
  <c r="Y140" i="1" s="1"/>
  <c r="W140" i="1"/>
  <c r="V140" i="1"/>
  <c r="U140" i="1"/>
  <c r="S140" i="1"/>
  <c r="T140" i="1" s="1"/>
  <c r="R140" i="1"/>
  <c r="Q140" i="1"/>
  <c r="AC139" i="1"/>
  <c r="AA139" i="1"/>
  <c r="S139" i="1"/>
  <c r="V139" i="1" s="1"/>
  <c r="W139" i="1" s="1"/>
  <c r="R139" i="1"/>
  <c r="Q139" i="1"/>
  <c r="AC138" i="1"/>
  <c r="V138" i="1"/>
  <c r="W138" i="1" s="1"/>
  <c r="U138" i="1"/>
  <c r="Z138" i="1" s="1"/>
  <c r="S138" i="1"/>
  <c r="T138" i="1" s="1"/>
  <c r="R138" i="1"/>
  <c r="Q138" i="1"/>
  <c r="AC137" i="1"/>
  <c r="W137" i="1"/>
  <c r="V137" i="1"/>
  <c r="T137" i="1"/>
  <c r="U137" i="1" s="1"/>
  <c r="Z137" i="1" s="1"/>
  <c r="S137" i="1"/>
  <c r="R137" i="1"/>
  <c r="AA137" i="1" s="1"/>
  <c r="Q137" i="1"/>
  <c r="AC136" i="1"/>
  <c r="Z136" i="1"/>
  <c r="X136" i="1"/>
  <c r="Y136" i="1" s="1"/>
  <c r="W136" i="1"/>
  <c r="V136" i="1"/>
  <c r="U136" i="1"/>
  <c r="S136" i="1"/>
  <c r="T136" i="1" s="1"/>
  <c r="R136" i="1"/>
  <c r="AA136" i="1" s="1"/>
  <c r="Q136" i="1"/>
  <c r="AC135" i="1"/>
  <c r="AA135" i="1"/>
  <c r="Z135" i="1"/>
  <c r="W135" i="1"/>
  <c r="T135" i="1"/>
  <c r="U135" i="1" s="1"/>
  <c r="S135" i="1"/>
  <c r="V135" i="1" s="1"/>
  <c r="R135" i="1"/>
  <c r="X135" i="1" s="1"/>
  <c r="Y135" i="1" s="1"/>
  <c r="Q135" i="1"/>
  <c r="AC134" i="1"/>
  <c r="Z134" i="1"/>
  <c r="V134" i="1"/>
  <c r="W134" i="1" s="1"/>
  <c r="U134" i="1"/>
  <c r="S134" i="1"/>
  <c r="T134" i="1" s="1"/>
  <c r="R134" i="1"/>
  <c r="Q134" i="1"/>
  <c r="AC133" i="1"/>
  <c r="Z133" i="1"/>
  <c r="W133" i="1"/>
  <c r="V133" i="1"/>
  <c r="T133" i="1"/>
  <c r="U133" i="1" s="1"/>
  <c r="S133" i="1"/>
  <c r="R133" i="1"/>
  <c r="Q133" i="1"/>
  <c r="AC132" i="1"/>
  <c r="Z132" i="1"/>
  <c r="W132" i="1"/>
  <c r="V132" i="1"/>
  <c r="U132" i="1"/>
  <c r="S132" i="1"/>
  <c r="T132" i="1" s="1"/>
  <c r="R132" i="1"/>
  <c r="X132" i="1" s="1"/>
  <c r="Y132" i="1" s="1"/>
  <c r="Q132" i="1"/>
  <c r="AC131" i="1"/>
  <c r="S131" i="1"/>
  <c r="R131" i="1"/>
  <c r="Q131" i="1"/>
  <c r="AC130" i="1"/>
  <c r="Z130" i="1"/>
  <c r="V130" i="1"/>
  <c r="W130" i="1" s="1"/>
  <c r="S130" i="1"/>
  <c r="T130" i="1" s="1"/>
  <c r="U130" i="1" s="1"/>
  <c r="R130" i="1"/>
  <c r="Q130" i="1"/>
  <c r="AC129" i="1"/>
  <c r="W129" i="1"/>
  <c r="V129" i="1"/>
  <c r="T129" i="1"/>
  <c r="U129" i="1" s="1"/>
  <c r="Z129" i="1" s="1"/>
  <c r="S129" i="1"/>
  <c r="R129" i="1"/>
  <c r="Q129" i="1"/>
  <c r="AC128" i="1"/>
  <c r="W128" i="1"/>
  <c r="V128" i="1"/>
  <c r="U128" i="1"/>
  <c r="Z128" i="1" s="1"/>
  <c r="S128" i="1"/>
  <c r="T128" i="1" s="1"/>
  <c r="R128" i="1"/>
  <c r="Q128" i="1"/>
  <c r="AC127" i="1"/>
  <c r="W127" i="1"/>
  <c r="T127" i="1"/>
  <c r="U127" i="1" s="1"/>
  <c r="Z127" i="1" s="1"/>
  <c r="S127" i="1"/>
  <c r="V127" i="1" s="1"/>
  <c r="R127" i="1"/>
  <c r="Q127" i="1"/>
  <c r="AC126" i="1"/>
  <c r="S126" i="1"/>
  <c r="R126" i="1"/>
  <c r="Q126" i="1"/>
  <c r="AC125" i="1"/>
  <c r="W125" i="1"/>
  <c r="V125" i="1"/>
  <c r="T125" i="1"/>
  <c r="U125" i="1" s="1"/>
  <c r="Z125" i="1" s="1"/>
  <c r="S125" i="1"/>
  <c r="R125" i="1"/>
  <c r="Q125" i="1"/>
  <c r="AC124" i="1"/>
  <c r="AA124" i="1"/>
  <c r="Z124" i="1"/>
  <c r="X124" i="1"/>
  <c r="Y124" i="1" s="1"/>
  <c r="W124" i="1"/>
  <c r="V124" i="1"/>
  <c r="U124" i="1"/>
  <c r="S124" i="1"/>
  <c r="T124" i="1" s="1"/>
  <c r="R124" i="1"/>
  <c r="Q124" i="1"/>
  <c r="AC123" i="1"/>
  <c r="W123" i="1"/>
  <c r="T123" i="1"/>
  <c r="U123" i="1" s="1"/>
  <c r="Z123" i="1" s="1"/>
  <c r="S123" i="1"/>
  <c r="V123" i="1" s="1"/>
  <c r="Q123" i="1"/>
  <c r="R123" i="1" s="1"/>
  <c r="AC122" i="1"/>
  <c r="W122" i="1"/>
  <c r="V122" i="1"/>
  <c r="U122" i="1"/>
  <c r="Z122" i="1" s="1"/>
  <c r="S122" i="1"/>
  <c r="T122" i="1" s="1"/>
  <c r="R122" i="1"/>
  <c r="Q122" i="1"/>
  <c r="AC121" i="1"/>
  <c r="S121" i="1"/>
  <c r="R121" i="1"/>
  <c r="Q121" i="1"/>
  <c r="AC120" i="1"/>
  <c r="V120" i="1"/>
  <c r="W120" i="1" s="1"/>
  <c r="U120" i="1"/>
  <c r="Z120" i="1" s="1"/>
  <c r="S120" i="1"/>
  <c r="T120" i="1" s="1"/>
  <c r="R120" i="1"/>
  <c r="Q120" i="1"/>
  <c r="AC119" i="1"/>
  <c r="W119" i="1"/>
  <c r="V119" i="1"/>
  <c r="U119" i="1"/>
  <c r="Z119" i="1" s="1"/>
  <c r="S119" i="1"/>
  <c r="T119" i="1" s="1"/>
  <c r="Q119" i="1"/>
  <c r="R119" i="1" s="1"/>
  <c r="AC118" i="1"/>
  <c r="S118" i="1"/>
  <c r="Q118" i="1"/>
  <c r="R118" i="1" s="1"/>
  <c r="AC117" i="1"/>
  <c r="W117" i="1"/>
  <c r="V117" i="1"/>
  <c r="T117" i="1"/>
  <c r="U117" i="1" s="1"/>
  <c r="Z117" i="1" s="1"/>
  <c r="S117" i="1"/>
  <c r="Q117" i="1"/>
  <c r="R117" i="1" s="1"/>
  <c r="AC116" i="1"/>
  <c r="Z116" i="1"/>
  <c r="W116" i="1"/>
  <c r="V116" i="1"/>
  <c r="U116" i="1"/>
  <c r="S116" i="1"/>
  <c r="T116" i="1" s="1"/>
  <c r="Q116" i="1"/>
  <c r="R116" i="1" s="1"/>
  <c r="AC115" i="1"/>
  <c r="S115" i="1"/>
  <c r="R115" i="1"/>
  <c r="Q115" i="1"/>
  <c r="AC114" i="1"/>
  <c r="X114" i="1"/>
  <c r="Y114" i="1" s="1"/>
  <c r="V114" i="1"/>
  <c r="W114" i="1" s="1"/>
  <c r="U114" i="1"/>
  <c r="Z114" i="1" s="1"/>
  <c r="S114" i="1"/>
  <c r="T114" i="1" s="1"/>
  <c r="R114" i="1"/>
  <c r="AA114" i="1" s="1"/>
  <c r="Q114" i="1"/>
  <c r="AC113" i="1"/>
  <c r="S113" i="1"/>
  <c r="R113" i="1"/>
  <c r="Q113" i="1"/>
  <c r="AC112" i="1"/>
  <c r="V112" i="1"/>
  <c r="W112" i="1" s="1"/>
  <c r="U112" i="1"/>
  <c r="Z112" i="1" s="1"/>
  <c r="T112" i="1"/>
  <c r="S112" i="1"/>
  <c r="Q112" i="1"/>
  <c r="R112" i="1" s="1"/>
  <c r="AC111" i="1"/>
  <c r="S111" i="1"/>
  <c r="Q111" i="1"/>
  <c r="R111" i="1" s="1"/>
  <c r="AC110" i="1"/>
  <c r="S110" i="1"/>
  <c r="Q110" i="1"/>
  <c r="R110" i="1" s="1"/>
  <c r="AC109" i="1"/>
  <c r="V109" i="1"/>
  <c r="W109" i="1" s="1"/>
  <c r="U109" i="1"/>
  <c r="Z109" i="1" s="1"/>
  <c r="S109" i="1"/>
  <c r="T109" i="1" s="1"/>
  <c r="Q109" i="1"/>
  <c r="R109" i="1" s="1"/>
  <c r="X109" i="1" s="1"/>
  <c r="Y109" i="1" s="1"/>
  <c r="AC108" i="1"/>
  <c r="V108" i="1"/>
  <c r="W108" i="1" s="1"/>
  <c r="T108" i="1"/>
  <c r="U108" i="1" s="1"/>
  <c r="Z108" i="1" s="1"/>
  <c r="S108" i="1"/>
  <c r="R108" i="1"/>
  <c r="Q108" i="1"/>
  <c r="AC107" i="1"/>
  <c r="AA107" i="1"/>
  <c r="S107" i="1"/>
  <c r="Q107" i="1"/>
  <c r="R107" i="1" s="1"/>
  <c r="AC106" i="1"/>
  <c r="V106" i="1"/>
  <c r="W106" i="1" s="1"/>
  <c r="T106" i="1"/>
  <c r="U106" i="1" s="1"/>
  <c r="Z106" i="1" s="1"/>
  <c r="S106" i="1"/>
  <c r="R106" i="1"/>
  <c r="X106" i="1" s="1"/>
  <c r="Y106" i="1" s="1"/>
  <c r="Q106" i="1"/>
  <c r="AC105" i="1"/>
  <c r="S105" i="1"/>
  <c r="Q105" i="1"/>
  <c r="R105" i="1" s="1"/>
  <c r="AA105" i="1" s="1"/>
  <c r="AC104" i="1"/>
  <c r="S104" i="1"/>
  <c r="Q104" i="1"/>
  <c r="R104" i="1" s="1"/>
  <c r="AC103" i="1"/>
  <c r="S103" i="1"/>
  <c r="Q103" i="1"/>
  <c r="R103" i="1" s="1"/>
  <c r="AA103" i="1" s="1"/>
  <c r="AC102" i="1"/>
  <c r="AA102" i="1"/>
  <c r="V102" i="1"/>
  <c r="W102" i="1" s="1"/>
  <c r="T102" i="1"/>
  <c r="U102" i="1" s="1"/>
  <c r="Z102" i="1" s="1"/>
  <c r="S102" i="1"/>
  <c r="Q102" i="1"/>
  <c r="R102" i="1" s="1"/>
  <c r="AC101" i="1"/>
  <c r="X101" i="1"/>
  <c r="Y101" i="1" s="1"/>
  <c r="V101" i="1"/>
  <c r="W101" i="1" s="1"/>
  <c r="U101" i="1"/>
  <c r="Z101" i="1" s="1"/>
  <c r="S101" i="1"/>
  <c r="T101" i="1" s="1"/>
  <c r="R101" i="1"/>
  <c r="AA101" i="1" s="1"/>
  <c r="Q101" i="1"/>
  <c r="AC100" i="1"/>
  <c r="W100" i="1"/>
  <c r="V100" i="1"/>
  <c r="T100" i="1"/>
  <c r="U100" i="1" s="1"/>
  <c r="Z100" i="1" s="1"/>
  <c r="S100" i="1"/>
  <c r="R100" i="1"/>
  <c r="Q100" i="1"/>
  <c r="AC99" i="1"/>
  <c r="V99" i="1"/>
  <c r="W99" i="1" s="1"/>
  <c r="U99" i="1"/>
  <c r="Z99" i="1" s="1"/>
  <c r="S99" i="1"/>
  <c r="T99" i="1" s="1"/>
  <c r="Q99" i="1"/>
  <c r="R99" i="1" s="1"/>
  <c r="AC98" i="1"/>
  <c r="S98" i="1"/>
  <c r="V98" i="1" s="1"/>
  <c r="W98" i="1" s="1"/>
  <c r="R98" i="1"/>
  <c r="Q98" i="1"/>
  <c r="AC97" i="1"/>
  <c r="AA97" i="1"/>
  <c r="Z97" i="1"/>
  <c r="V97" i="1"/>
  <c r="W97" i="1" s="1"/>
  <c r="S97" i="1"/>
  <c r="T97" i="1" s="1"/>
  <c r="U97" i="1" s="1"/>
  <c r="R97" i="1"/>
  <c r="X97" i="1" s="1"/>
  <c r="Y97" i="1" s="1"/>
  <c r="Q97" i="1"/>
  <c r="AC96" i="1"/>
  <c r="V96" i="1"/>
  <c r="W96" i="1" s="1"/>
  <c r="T96" i="1"/>
  <c r="U96" i="1" s="1"/>
  <c r="Z96" i="1" s="1"/>
  <c r="S96" i="1"/>
  <c r="R96" i="1"/>
  <c r="Q96" i="1"/>
  <c r="AC95" i="1"/>
  <c r="V95" i="1"/>
  <c r="W95" i="1" s="1"/>
  <c r="U95" i="1"/>
  <c r="Z95" i="1" s="1"/>
  <c r="S95" i="1"/>
  <c r="T95" i="1" s="1"/>
  <c r="Q95" i="1"/>
  <c r="R95" i="1" s="1"/>
  <c r="AC94" i="1"/>
  <c r="V94" i="1"/>
  <c r="W94" i="1" s="1"/>
  <c r="S94" i="1"/>
  <c r="T94" i="1" s="1"/>
  <c r="U94" i="1" s="1"/>
  <c r="Z94" i="1" s="1"/>
  <c r="R94" i="1"/>
  <c r="X94" i="1" s="1"/>
  <c r="Y94" i="1" s="1"/>
  <c r="Q94" i="1"/>
  <c r="AC93" i="1"/>
  <c r="V93" i="1"/>
  <c r="W93" i="1" s="1"/>
  <c r="S93" i="1"/>
  <c r="T93" i="1" s="1"/>
  <c r="U93" i="1" s="1"/>
  <c r="Z93" i="1" s="1"/>
  <c r="Q93" i="1"/>
  <c r="R93" i="1" s="1"/>
  <c r="AA93" i="1" s="1"/>
  <c r="AC92" i="1"/>
  <c r="Y92" i="1"/>
  <c r="W92" i="1"/>
  <c r="V92" i="1"/>
  <c r="T92" i="1"/>
  <c r="U92" i="1" s="1"/>
  <c r="Z92" i="1" s="1"/>
  <c r="S92" i="1"/>
  <c r="R92" i="1"/>
  <c r="X92" i="1" s="1"/>
  <c r="Q92" i="1"/>
  <c r="AC91" i="1"/>
  <c r="Z91" i="1"/>
  <c r="V91" i="1"/>
  <c r="W91" i="1" s="1"/>
  <c r="U91" i="1"/>
  <c r="S91" i="1"/>
  <c r="T91" i="1" s="1"/>
  <c r="R91" i="1"/>
  <c r="AA91" i="1" s="1"/>
  <c r="Q91" i="1"/>
  <c r="AC90" i="1"/>
  <c r="T90" i="1"/>
  <c r="U90" i="1" s="1"/>
  <c r="Z90" i="1" s="1"/>
  <c r="S90" i="1"/>
  <c r="V90" i="1" s="1"/>
  <c r="W90" i="1" s="1"/>
  <c r="R90" i="1"/>
  <c r="Q90" i="1"/>
  <c r="AC89" i="1"/>
  <c r="AA89" i="1"/>
  <c r="Z89" i="1"/>
  <c r="W89" i="1"/>
  <c r="V89" i="1"/>
  <c r="S89" i="1"/>
  <c r="T89" i="1" s="1"/>
  <c r="U89" i="1" s="1"/>
  <c r="Q89" i="1"/>
  <c r="R89" i="1" s="1"/>
  <c r="X89" i="1" s="1"/>
  <c r="Y89" i="1" s="1"/>
  <c r="AC88" i="1"/>
  <c r="S88" i="1"/>
  <c r="R88" i="1"/>
  <c r="Q88" i="1"/>
  <c r="AC87" i="1"/>
  <c r="W87" i="1"/>
  <c r="V87" i="1"/>
  <c r="U87" i="1"/>
  <c r="Z87" i="1" s="1"/>
  <c r="S87" i="1"/>
  <c r="T87" i="1" s="1"/>
  <c r="Q87" i="1"/>
  <c r="R87" i="1" s="1"/>
  <c r="AC86" i="1"/>
  <c r="S86" i="1"/>
  <c r="Q86" i="1"/>
  <c r="R86" i="1" s="1"/>
  <c r="AC85" i="1"/>
  <c r="AA85" i="1"/>
  <c r="V85" i="1"/>
  <c r="W85" i="1" s="1"/>
  <c r="U85" i="1"/>
  <c r="S85" i="1"/>
  <c r="T85" i="1" s="1"/>
  <c r="Q85" i="1"/>
  <c r="R85" i="1" s="1"/>
  <c r="AC84" i="1"/>
  <c r="AA84" i="1"/>
  <c r="W84" i="1"/>
  <c r="V84" i="1"/>
  <c r="T84" i="1"/>
  <c r="U84" i="1" s="1"/>
  <c r="Z84" i="1" s="1"/>
  <c r="S84" i="1"/>
  <c r="R84" i="1"/>
  <c r="Q84" i="1"/>
  <c r="AC83" i="1"/>
  <c r="V83" i="1"/>
  <c r="W83" i="1" s="1"/>
  <c r="S83" i="1"/>
  <c r="T83" i="1" s="1"/>
  <c r="U83" i="1" s="1"/>
  <c r="Z83" i="1" s="1"/>
  <c r="Q83" i="1"/>
  <c r="R83" i="1" s="1"/>
  <c r="AC82" i="1"/>
  <c r="V82" i="1"/>
  <c r="W82" i="1" s="1"/>
  <c r="T82" i="1"/>
  <c r="U82" i="1" s="1"/>
  <c r="Z82" i="1" s="1"/>
  <c r="S82" i="1"/>
  <c r="Q82" i="1"/>
  <c r="R82" i="1" s="1"/>
  <c r="AA82" i="1" s="1"/>
  <c r="AC81" i="1"/>
  <c r="Z81" i="1"/>
  <c r="U81" i="1"/>
  <c r="T81" i="1"/>
  <c r="S81" i="1"/>
  <c r="V81" i="1" s="1"/>
  <c r="W81" i="1" s="1"/>
  <c r="Q81" i="1"/>
  <c r="R81" i="1" s="1"/>
  <c r="AA81" i="1" s="1"/>
  <c r="AC80" i="1"/>
  <c r="V80" i="1"/>
  <c r="W80" i="1" s="1"/>
  <c r="T80" i="1"/>
  <c r="U80" i="1" s="1"/>
  <c r="Z80" i="1" s="1"/>
  <c r="S80" i="1"/>
  <c r="R80" i="1"/>
  <c r="AA80" i="1" s="1"/>
  <c r="Q80" i="1"/>
  <c r="AC79" i="1"/>
  <c r="V79" i="1"/>
  <c r="W79" i="1" s="1"/>
  <c r="S79" i="1"/>
  <c r="T79" i="1" s="1"/>
  <c r="U79" i="1" s="1"/>
  <c r="Z79" i="1" s="1"/>
  <c r="Q79" i="1"/>
  <c r="R79" i="1" s="1"/>
  <c r="AC78" i="1"/>
  <c r="V78" i="1"/>
  <c r="W78" i="1" s="1"/>
  <c r="U78" i="1"/>
  <c r="Z78" i="1" s="1"/>
  <c r="T78" i="1"/>
  <c r="S78" i="1"/>
  <c r="Q78" i="1"/>
  <c r="R78" i="1" s="1"/>
  <c r="AC77" i="1"/>
  <c r="Z77" i="1"/>
  <c r="T77" i="1"/>
  <c r="U77" i="1" s="1"/>
  <c r="X77" i="1" s="1"/>
  <c r="Y77" i="1" s="1"/>
  <c r="S77" i="1"/>
  <c r="V77" i="1" s="1"/>
  <c r="W77" i="1" s="1"/>
  <c r="Q77" i="1"/>
  <c r="R77" i="1" s="1"/>
  <c r="AA77" i="1" s="1"/>
  <c r="AC76" i="1"/>
  <c r="Z76" i="1"/>
  <c r="W76" i="1"/>
  <c r="V76" i="1"/>
  <c r="T76" i="1"/>
  <c r="U76" i="1" s="1"/>
  <c r="S76" i="1"/>
  <c r="R76" i="1"/>
  <c r="AA76" i="1" s="1"/>
  <c r="Q76" i="1"/>
  <c r="AC75" i="1"/>
  <c r="V75" i="1"/>
  <c r="W75" i="1" s="1"/>
  <c r="S75" i="1"/>
  <c r="T75" i="1" s="1"/>
  <c r="U75" i="1" s="1"/>
  <c r="Z75" i="1" s="1"/>
  <c r="R75" i="1"/>
  <c r="Q75" i="1"/>
  <c r="AC74" i="1"/>
  <c r="V74" i="1"/>
  <c r="W74" i="1" s="1"/>
  <c r="T74" i="1"/>
  <c r="U74" i="1" s="1"/>
  <c r="Z74" i="1" s="1"/>
  <c r="S74" i="1"/>
  <c r="Q74" i="1"/>
  <c r="R74" i="1" s="1"/>
  <c r="AC73" i="1"/>
  <c r="T73" i="1"/>
  <c r="U73" i="1" s="1"/>
  <c r="Z73" i="1" s="1"/>
  <c r="S73" i="1"/>
  <c r="V73" i="1" s="1"/>
  <c r="W73" i="1" s="1"/>
  <c r="Q73" i="1"/>
  <c r="R73" i="1" s="1"/>
  <c r="AA73" i="1" s="1"/>
  <c r="AC72" i="1"/>
  <c r="Z72" i="1"/>
  <c r="V72" i="1"/>
  <c r="W72" i="1" s="1"/>
  <c r="T72" i="1"/>
  <c r="U72" i="1" s="1"/>
  <c r="S72" i="1"/>
  <c r="R72" i="1"/>
  <c r="AA72" i="1" s="1"/>
  <c r="Q72" i="1"/>
  <c r="AC71" i="1"/>
  <c r="V71" i="1"/>
  <c r="W71" i="1" s="1"/>
  <c r="S71" i="1"/>
  <c r="T71" i="1" s="1"/>
  <c r="U71" i="1" s="1"/>
  <c r="Q71" i="1"/>
  <c r="R71" i="1" s="1"/>
  <c r="AA71" i="1" s="1"/>
  <c r="AC70" i="1"/>
  <c r="X70" i="1"/>
  <c r="Y70" i="1" s="1"/>
  <c r="V70" i="1"/>
  <c r="W70" i="1" s="1"/>
  <c r="U70" i="1"/>
  <c r="Z70" i="1" s="1"/>
  <c r="T70" i="1"/>
  <c r="S70" i="1"/>
  <c r="Q70" i="1"/>
  <c r="R70" i="1" s="1"/>
  <c r="AA70" i="1" s="1"/>
  <c r="AC69" i="1"/>
  <c r="T69" i="1"/>
  <c r="U69" i="1" s="1"/>
  <c r="X69" i="1" s="1"/>
  <c r="Y69" i="1" s="1"/>
  <c r="S69" i="1"/>
  <c r="V69" i="1" s="1"/>
  <c r="W69" i="1" s="1"/>
  <c r="Q69" i="1"/>
  <c r="R69" i="1" s="1"/>
  <c r="AA69" i="1" s="1"/>
  <c r="AC68" i="1"/>
  <c r="Z68" i="1"/>
  <c r="W68" i="1"/>
  <c r="V68" i="1"/>
  <c r="T68" i="1"/>
  <c r="U68" i="1" s="1"/>
  <c r="S68" i="1"/>
  <c r="R68" i="1"/>
  <c r="AA68" i="1" s="1"/>
  <c r="Q68" i="1"/>
  <c r="AC67" i="1"/>
  <c r="V67" i="1"/>
  <c r="W67" i="1" s="1"/>
  <c r="S67" i="1"/>
  <c r="T67" i="1" s="1"/>
  <c r="U67" i="1" s="1"/>
  <c r="Z67" i="1" s="1"/>
  <c r="Q67" i="1"/>
  <c r="R67" i="1" s="1"/>
  <c r="AC66" i="1"/>
  <c r="V66" i="1"/>
  <c r="W66" i="1" s="1"/>
  <c r="T66" i="1"/>
  <c r="U66" i="1" s="1"/>
  <c r="S66" i="1"/>
  <c r="Q66" i="1"/>
  <c r="R66" i="1" s="1"/>
  <c r="AA66" i="1" s="1"/>
  <c r="AC65" i="1"/>
  <c r="T65" i="1"/>
  <c r="U65" i="1" s="1"/>
  <c r="Z65" i="1" s="1"/>
  <c r="S65" i="1"/>
  <c r="V65" i="1" s="1"/>
  <c r="W65" i="1" s="1"/>
  <c r="Q65" i="1"/>
  <c r="R65" i="1" s="1"/>
  <c r="AA65" i="1" s="1"/>
  <c r="AC64" i="1"/>
  <c r="V64" i="1"/>
  <c r="W64" i="1" s="1"/>
  <c r="T64" i="1"/>
  <c r="U64" i="1" s="1"/>
  <c r="Z64" i="1" s="1"/>
  <c r="S64" i="1"/>
  <c r="R64" i="1"/>
  <c r="AA64" i="1" s="1"/>
  <c r="Q64" i="1"/>
  <c r="AC63" i="1"/>
  <c r="X63" i="1"/>
  <c r="Y63" i="1" s="1"/>
  <c r="V63" i="1"/>
  <c r="W63" i="1" s="1"/>
  <c r="S63" i="1"/>
  <c r="T63" i="1" s="1"/>
  <c r="U63" i="1" s="1"/>
  <c r="Z63" i="1" s="1"/>
  <c r="Q63" i="1"/>
  <c r="R63" i="1" s="1"/>
  <c r="AA63" i="1" s="1"/>
  <c r="AC62" i="1"/>
  <c r="X62" i="1"/>
  <c r="Y62" i="1" s="1"/>
  <c r="V62" i="1"/>
  <c r="W62" i="1" s="1"/>
  <c r="U62" i="1"/>
  <c r="Z62" i="1" s="1"/>
  <c r="T62" i="1"/>
  <c r="S62" i="1"/>
  <c r="Q62" i="1"/>
  <c r="R62" i="1" s="1"/>
  <c r="AA62" i="1" s="1"/>
  <c r="AC61" i="1"/>
  <c r="T61" i="1"/>
  <c r="U61" i="1" s="1"/>
  <c r="S61" i="1"/>
  <c r="V61" i="1" s="1"/>
  <c r="W61" i="1" s="1"/>
  <c r="Q61" i="1"/>
  <c r="R61" i="1" s="1"/>
  <c r="AA61" i="1" s="1"/>
  <c r="AC60" i="1"/>
  <c r="S60" i="1"/>
  <c r="V60" i="1" s="1"/>
  <c r="W60" i="1" s="1"/>
  <c r="Q60" i="1"/>
  <c r="R60" i="1" s="1"/>
  <c r="AC59" i="1"/>
  <c r="S59" i="1"/>
  <c r="Q59" i="1"/>
  <c r="R59" i="1" s="1"/>
  <c r="AC58" i="1"/>
  <c r="AA58" i="1"/>
  <c r="T58" i="1"/>
  <c r="U58" i="1" s="1"/>
  <c r="Z58" i="1" s="1"/>
  <c r="S58" i="1"/>
  <c r="V58" i="1" s="1"/>
  <c r="W58" i="1" s="1"/>
  <c r="Q58" i="1"/>
  <c r="R58" i="1" s="1"/>
  <c r="AC57" i="1"/>
  <c r="W57" i="1"/>
  <c r="T57" i="1"/>
  <c r="U57" i="1" s="1"/>
  <c r="Z57" i="1" s="1"/>
  <c r="S57" i="1"/>
  <c r="V57" i="1" s="1"/>
  <c r="Q57" i="1"/>
  <c r="R57" i="1" s="1"/>
  <c r="AC56" i="1"/>
  <c r="AA56" i="1"/>
  <c r="S56" i="1"/>
  <c r="Q56" i="1"/>
  <c r="R56" i="1" s="1"/>
  <c r="AC55" i="1"/>
  <c r="W55" i="1"/>
  <c r="T55" i="1"/>
  <c r="U55" i="1" s="1"/>
  <c r="Z55" i="1" s="1"/>
  <c r="S55" i="1"/>
  <c r="V55" i="1" s="1"/>
  <c r="Q55" i="1"/>
  <c r="R55" i="1" s="1"/>
  <c r="AA55" i="1" s="1"/>
  <c r="AC54" i="1"/>
  <c r="AA54" i="1"/>
  <c r="S54" i="1"/>
  <c r="Q54" i="1"/>
  <c r="R54" i="1" s="1"/>
  <c r="AC53" i="1"/>
  <c r="AA53" i="1"/>
  <c r="Y53" i="1"/>
  <c r="W53" i="1"/>
  <c r="T53" i="1"/>
  <c r="U53" i="1" s="1"/>
  <c r="Z53" i="1" s="1"/>
  <c r="S53" i="1"/>
  <c r="V53" i="1" s="1"/>
  <c r="Q53" i="1"/>
  <c r="R53" i="1" s="1"/>
  <c r="X53" i="1" s="1"/>
  <c r="AC52" i="1"/>
  <c r="AA52" i="1"/>
  <c r="S52" i="1"/>
  <c r="V52" i="1" s="1"/>
  <c r="W52" i="1" s="1"/>
  <c r="R52" i="1"/>
  <c r="Q52" i="1"/>
  <c r="AC51" i="1"/>
  <c r="AA51" i="1"/>
  <c r="V51" i="1"/>
  <c r="W51" i="1" s="1"/>
  <c r="U51" i="1"/>
  <c r="T51" i="1"/>
  <c r="S51" i="1"/>
  <c r="Q51" i="1"/>
  <c r="R51" i="1" s="1"/>
  <c r="AC50" i="1"/>
  <c r="AA50" i="1"/>
  <c r="W50" i="1"/>
  <c r="T50" i="1"/>
  <c r="U50" i="1" s="1"/>
  <c r="S50" i="1"/>
  <c r="V50" i="1" s="1"/>
  <c r="R50" i="1"/>
  <c r="Q50" i="1"/>
  <c r="AC49" i="1"/>
  <c r="AA49" i="1"/>
  <c r="S49" i="1"/>
  <c r="V49" i="1" s="1"/>
  <c r="W49" i="1" s="1"/>
  <c r="Q49" i="1"/>
  <c r="R49" i="1" s="1"/>
  <c r="AC48" i="1"/>
  <c r="S48" i="1"/>
  <c r="V48" i="1" s="1"/>
  <c r="W48" i="1" s="1"/>
  <c r="Q48" i="1"/>
  <c r="R48" i="1" s="1"/>
  <c r="AC47" i="1"/>
  <c r="V47" i="1"/>
  <c r="W47" i="1" s="1"/>
  <c r="T47" i="1"/>
  <c r="U47" i="1" s="1"/>
  <c r="Z47" i="1" s="1"/>
  <c r="S47" i="1"/>
  <c r="Q47" i="1"/>
  <c r="R47" i="1" s="1"/>
  <c r="X47" i="1" s="1"/>
  <c r="Y47" i="1" s="1"/>
  <c r="AC46" i="1"/>
  <c r="Z46" i="1"/>
  <c r="W46" i="1"/>
  <c r="T46" i="1"/>
  <c r="U46" i="1" s="1"/>
  <c r="S46" i="1"/>
  <c r="V46" i="1" s="1"/>
  <c r="Q46" i="1"/>
  <c r="R46" i="1" s="1"/>
  <c r="AC45" i="1"/>
  <c r="W45" i="1"/>
  <c r="T45" i="1"/>
  <c r="U45" i="1" s="1"/>
  <c r="S45" i="1"/>
  <c r="V45" i="1" s="1"/>
  <c r="Q45" i="1"/>
  <c r="R45" i="1" s="1"/>
  <c r="AA45" i="1" s="1"/>
  <c r="AC44" i="1"/>
  <c r="S44" i="1"/>
  <c r="Q44" i="1"/>
  <c r="R44" i="1" s="1"/>
  <c r="AC43" i="1"/>
  <c r="V43" i="1"/>
  <c r="W43" i="1" s="1"/>
  <c r="T43" i="1"/>
  <c r="U43" i="1" s="1"/>
  <c r="Z43" i="1" s="1"/>
  <c r="S43" i="1"/>
  <c r="Q43" i="1"/>
  <c r="R43" i="1" s="1"/>
  <c r="AA43" i="1" s="1"/>
  <c r="AC42" i="1"/>
  <c r="S42" i="1"/>
  <c r="R42" i="1"/>
  <c r="AA42" i="1" s="1"/>
  <c r="Q42" i="1"/>
  <c r="AC41" i="1"/>
  <c r="S41" i="1"/>
  <c r="T41" i="1" s="1"/>
  <c r="U41" i="1" s="1"/>
  <c r="Z41" i="1" s="1"/>
  <c r="Q41" i="1"/>
  <c r="R41" i="1" s="1"/>
  <c r="AA41" i="1" s="1"/>
  <c r="AC40" i="1"/>
  <c r="S40" i="1"/>
  <c r="Q40" i="1"/>
  <c r="R40" i="1" s="1"/>
  <c r="AA40" i="1" s="1"/>
  <c r="AC39" i="1"/>
  <c r="AA39" i="1"/>
  <c r="S39" i="1"/>
  <c r="T39" i="1" s="1"/>
  <c r="U39" i="1" s="1"/>
  <c r="Q39" i="1"/>
  <c r="R39" i="1" s="1"/>
  <c r="AC38" i="1"/>
  <c r="W38" i="1"/>
  <c r="T38" i="1"/>
  <c r="U38" i="1" s="1"/>
  <c r="Z38" i="1" s="1"/>
  <c r="S38" i="1"/>
  <c r="V38" i="1" s="1"/>
  <c r="R38" i="1"/>
  <c r="AA38" i="1" s="1"/>
  <c r="Q38" i="1"/>
  <c r="AC37" i="1"/>
  <c r="S37" i="1"/>
  <c r="Q37" i="1"/>
  <c r="R37" i="1" s="1"/>
  <c r="AA37" i="1" s="1"/>
  <c r="AC36" i="1"/>
  <c r="S36" i="1"/>
  <c r="V36" i="1" s="1"/>
  <c r="W36" i="1" s="1"/>
  <c r="Q36" i="1"/>
  <c r="R36" i="1" s="1"/>
  <c r="AC35" i="1"/>
  <c r="V35" i="1"/>
  <c r="W35" i="1" s="1"/>
  <c r="T35" i="1"/>
  <c r="U35" i="1" s="1"/>
  <c r="Z35" i="1" s="1"/>
  <c r="S35" i="1"/>
  <c r="Q35" i="1"/>
  <c r="R35" i="1" s="1"/>
  <c r="AC34" i="1"/>
  <c r="W34" i="1"/>
  <c r="T34" i="1"/>
  <c r="U34" i="1" s="1"/>
  <c r="Z34" i="1" s="1"/>
  <c r="S34" i="1"/>
  <c r="V34" i="1" s="1"/>
  <c r="R34" i="1"/>
  <c r="Q34" i="1"/>
  <c r="AC33" i="1"/>
  <c r="S33" i="1"/>
  <c r="V33" i="1" s="1"/>
  <c r="W33" i="1" s="1"/>
  <c r="Q33" i="1"/>
  <c r="R33" i="1" s="1"/>
  <c r="AC32" i="1"/>
  <c r="S32" i="1"/>
  <c r="V32" i="1" s="1"/>
  <c r="W32" i="1" s="1"/>
  <c r="Q32" i="1"/>
  <c r="R32" i="1" s="1"/>
  <c r="AA32" i="1" s="1"/>
  <c r="AC31" i="1"/>
  <c r="AA31" i="1"/>
  <c r="W31" i="1"/>
  <c r="V31" i="1"/>
  <c r="T31" i="1"/>
  <c r="U31" i="1" s="1"/>
  <c r="Z31" i="1" s="1"/>
  <c r="S31" i="1"/>
  <c r="Q31" i="1"/>
  <c r="R31" i="1" s="1"/>
  <c r="X31" i="1" s="1"/>
  <c r="Y31" i="1" s="1"/>
  <c r="AC30" i="1"/>
  <c r="Z30" i="1"/>
  <c r="W30" i="1"/>
  <c r="T30" i="1"/>
  <c r="U30" i="1" s="1"/>
  <c r="S30" i="1"/>
  <c r="V30" i="1" s="1"/>
  <c r="Q30" i="1"/>
  <c r="R30" i="1" s="1"/>
  <c r="AC29" i="1"/>
  <c r="S29" i="1"/>
  <c r="V29" i="1" s="1"/>
  <c r="W29" i="1" s="1"/>
  <c r="Q29" i="1"/>
  <c r="R29" i="1" s="1"/>
  <c r="AA29" i="1" s="1"/>
  <c r="AC28" i="1"/>
  <c r="S28" i="1"/>
  <c r="Q28" i="1"/>
  <c r="R28" i="1" s="1"/>
  <c r="AC27" i="1"/>
  <c r="V27" i="1"/>
  <c r="W27" i="1" s="1"/>
  <c r="T27" i="1"/>
  <c r="U27" i="1" s="1"/>
  <c r="Z27" i="1" s="1"/>
  <c r="S27" i="1"/>
  <c r="Q27" i="1"/>
  <c r="R27" i="1" s="1"/>
  <c r="AA27" i="1" s="1"/>
  <c r="AC26" i="1"/>
  <c r="AA26" i="1"/>
  <c r="S26" i="1"/>
  <c r="R26" i="1"/>
  <c r="Q26" i="1"/>
  <c r="AC25" i="1"/>
  <c r="V25" i="1"/>
  <c r="W25" i="1" s="1"/>
  <c r="U25" i="1"/>
  <c r="Z25" i="1" s="1"/>
  <c r="S25" i="1"/>
  <c r="T25" i="1" s="1"/>
  <c r="Q25" i="1"/>
  <c r="R25" i="1" s="1"/>
  <c r="AA25" i="1" s="1"/>
  <c r="AC24" i="1"/>
  <c r="S24" i="1"/>
  <c r="Q24" i="1"/>
  <c r="R24" i="1" s="1"/>
  <c r="AA24" i="1" s="1"/>
  <c r="AC23" i="1"/>
  <c r="S23" i="1"/>
  <c r="T23" i="1" s="1"/>
  <c r="U23" i="1" s="1"/>
  <c r="Z23" i="1" s="1"/>
  <c r="Q23" i="1"/>
  <c r="R23" i="1" s="1"/>
  <c r="AC22" i="1"/>
  <c r="W22" i="1"/>
  <c r="T22" i="1"/>
  <c r="U22" i="1" s="1"/>
  <c r="Z22" i="1" s="1"/>
  <c r="S22" i="1"/>
  <c r="V22" i="1" s="1"/>
  <c r="R22" i="1"/>
  <c r="Q22" i="1"/>
  <c r="AC21" i="1"/>
  <c r="S21" i="1"/>
  <c r="Q21" i="1"/>
  <c r="R21" i="1" s="1"/>
  <c r="AA21" i="1" s="1"/>
  <c r="AC20" i="1"/>
  <c r="S20" i="1"/>
  <c r="V20" i="1" s="1"/>
  <c r="W20" i="1" s="1"/>
  <c r="Q20" i="1"/>
  <c r="R20" i="1" s="1"/>
  <c r="AC19" i="1"/>
  <c r="AA19" i="1"/>
  <c r="V19" i="1"/>
  <c r="W19" i="1" s="1"/>
  <c r="T19" i="1"/>
  <c r="U19" i="1" s="1"/>
  <c r="Z19" i="1" s="1"/>
  <c r="S19" i="1"/>
  <c r="Q19" i="1"/>
  <c r="R19" i="1" s="1"/>
  <c r="X19" i="1" s="1"/>
  <c r="Y19" i="1" s="1"/>
  <c r="AC18" i="1"/>
  <c r="AA18" i="1"/>
  <c r="W18" i="1"/>
  <c r="T18" i="1"/>
  <c r="U18" i="1" s="1"/>
  <c r="Z18" i="1" s="1"/>
  <c r="S18" i="1"/>
  <c r="V18" i="1" s="1"/>
  <c r="R18" i="1"/>
  <c r="X18" i="1" s="1"/>
  <c r="Y18" i="1" s="1"/>
  <c r="Q18" i="1"/>
  <c r="AC17" i="1"/>
  <c r="AA17" i="1"/>
  <c r="S17" i="1"/>
  <c r="V17" i="1" s="1"/>
  <c r="W17" i="1" s="1"/>
  <c r="Q17" i="1"/>
  <c r="R17" i="1" s="1"/>
  <c r="AC16" i="1"/>
  <c r="Z16" i="1"/>
  <c r="X16" i="1"/>
  <c r="Y16" i="1" s="1"/>
  <c r="T16" i="1"/>
  <c r="U16" i="1" s="1"/>
  <c r="S16" i="1"/>
  <c r="V16" i="1" s="1"/>
  <c r="W16" i="1" s="1"/>
  <c r="Q16" i="1"/>
  <c r="R16" i="1" s="1"/>
  <c r="AA16" i="1" s="1"/>
  <c r="AC15" i="1"/>
  <c r="AA15" i="1"/>
  <c r="X15" i="1"/>
  <c r="Y15" i="1" s="1"/>
  <c r="V15" i="1"/>
  <c r="W15" i="1" s="1"/>
  <c r="T15" i="1"/>
  <c r="U15" i="1" s="1"/>
  <c r="Z15" i="1" s="1"/>
  <c r="S15" i="1"/>
  <c r="Q15" i="1"/>
  <c r="R15" i="1" s="1"/>
  <c r="AC14" i="1"/>
  <c r="Z14" i="1"/>
  <c r="W14" i="1"/>
  <c r="T14" i="1"/>
  <c r="U14" i="1" s="1"/>
  <c r="S14" i="1"/>
  <c r="V14" i="1" s="1"/>
  <c r="Q14" i="1"/>
  <c r="R14" i="1" s="1"/>
  <c r="AC13" i="1"/>
  <c r="W13" i="1"/>
  <c r="U13" i="1"/>
  <c r="T13" i="1"/>
  <c r="S13" i="1"/>
  <c r="V13" i="1" s="1"/>
  <c r="Q13" i="1"/>
  <c r="R13" i="1" s="1"/>
  <c r="AA13" i="1" s="1"/>
  <c r="AC12" i="1"/>
  <c r="S12" i="1"/>
  <c r="Q12" i="1"/>
  <c r="R12" i="1" s="1"/>
  <c r="AA12" i="1" s="1"/>
  <c r="AC11" i="1"/>
  <c r="AA11" i="1"/>
  <c r="V11" i="1"/>
  <c r="W11" i="1" s="1"/>
  <c r="T11" i="1"/>
  <c r="U11" i="1" s="1"/>
  <c r="S11" i="1"/>
  <c r="Q11" i="1"/>
  <c r="R11" i="1" s="1"/>
  <c r="AC10" i="1"/>
  <c r="AA10" i="1"/>
  <c r="S10" i="1"/>
  <c r="V10" i="1" s="1"/>
  <c r="W10" i="1" s="1"/>
  <c r="R10" i="1"/>
  <c r="Q10" i="1"/>
  <c r="AC9" i="1"/>
  <c r="S9" i="1"/>
  <c r="Q9" i="1"/>
  <c r="R9" i="1" s="1"/>
  <c r="AA9" i="1" s="1"/>
  <c r="AC8" i="1"/>
  <c r="V8" i="1"/>
  <c r="W8" i="1" s="1"/>
  <c r="T8" i="1"/>
  <c r="U8" i="1" s="1"/>
  <c r="S8" i="1"/>
  <c r="R8" i="1"/>
  <c r="AA8" i="1" s="1"/>
  <c r="Q8" i="1"/>
  <c r="AC7" i="1"/>
  <c r="V7" i="1"/>
  <c r="W7" i="1" s="1"/>
  <c r="T7" i="1"/>
  <c r="U7" i="1" s="1"/>
  <c r="S7" i="1"/>
  <c r="R7" i="1"/>
  <c r="AA7" i="1" s="1"/>
  <c r="Q7" i="1"/>
  <c r="AC6" i="1"/>
  <c r="Z6" i="1"/>
  <c r="V6" i="1"/>
  <c r="W6" i="1" s="1"/>
  <c r="T6" i="1"/>
  <c r="U6" i="1" s="1"/>
  <c r="S6" i="1"/>
  <c r="Q6" i="1"/>
  <c r="R6" i="1" s="1"/>
  <c r="AA6" i="1" s="1"/>
  <c r="AC5" i="1"/>
  <c r="Z5" i="1"/>
  <c r="X5" i="1"/>
  <c r="Y5" i="1" s="1"/>
  <c r="V5" i="1"/>
  <c r="W5" i="1" s="1"/>
  <c r="U5" i="1"/>
  <c r="T5" i="1"/>
  <c r="S5" i="1"/>
  <c r="R5" i="1"/>
  <c r="AA5" i="1" s="1"/>
  <c r="Q5" i="1"/>
  <c r="AC4" i="1"/>
  <c r="Z4" i="1"/>
  <c r="V4" i="1"/>
  <c r="W4" i="1" s="1"/>
  <c r="T4" i="1"/>
  <c r="U4" i="1" s="1"/>
  <c r="S4" i="1"/>
  <c r="Q4" i="1"/>
  <c r="R4" i="1" s="1"/>
  <c r="AC3" i="1"/>
  <c r="Z3" i="1"/>
  <c r="V3" i="1"/>
  <c r="W3" i="1" s="1"/>
  <c r="T3" i="1"/>
  <c r="U3" i="1" s="1"/>
  <c r="S3" i="1"/>
  <c r="R3" i="1"/>
  <c r="AA3" i="1" s="1"/>
  <c r="Q3" i="1"/>
  <c r="R2" i="1"/>
  <c r="AC2" i="1"/>
  <c r="S2" i="1"/>
  <c r="V2" i="1" s="1"/>
  <c r="W2" i="1" s="1"/>
  <c r="Q2" i="1"/>
  <c r="B4" i="1"/>
  <c r="P197" i="1"/>
  <c r="O197" i="1"/>
  <c r="P196" i="1"/>
  <c r="O196" i="1"/>
  <c r="P195" i="1"/>
  <c r="O195" i="1"/>
  <c r="P194" i="1"/>
  <c r="O194" i="1"/>
  <c r="P193" i="1"/>
  <c r="O193" i="1"/>
  <c r="P192" i="1"/>
  <c r="O192" i="1"/>
  <c r="P191" i="1"/>
  <c r="O191" i="1"/>
  <c r="P190" i="1"/>
  <c r="O190" i="1"/>
  <c r="P189" i="1"/>
  <c r="O189" i="1"/>
  <c r="P188" i="1"/>
  <c r="O188" i="1"/>
  <c r="P187" i="1"/>
  <c r="O187" i="1"/>
  <c r="P186" i="1"/>
  <c r="O186" i="1"/>
  <c r="P185" i="1"/>
  <c r="O185" i="1"/>
  <c r="P184" i="1"/>
  <c r="O184" i="1"/>
  <c r="P183" i="1"/>
  <c r="O183" i="1"/>
  <c r="P182" i="1"/>
  <c r="O182" i="1"/>
  <c r="P181" i="1"/>
  <c r="O181" i="1"/>
  <c r="P180" i="1"/>
  <c r="O180" i="1"/>
  <c r="P179" i="1"/>
  <c r="O179" i="1"/>
  <c r="P178" i="1"/>
  <c r="O178" i="1"/>
  <c r="P177" i="1"/>
  <c r="O177" i="1"/>
  <c r="P176" i="1"/>
  <c r="O176" i="1"/>
  <c r="P175" i="1"/>
  <c r="O175" i="1"/>
  <c r="P174" i="1"/>
  <c r="O174" i="1"/>
  <c r="P173" i="1"/>
  <c r="O173" i="1"/>
  <c r="P172" i="1"/>
  <c r="O172" i="1"/>
  <c r="P171" i="1"/>
  <c r="O171" i="1"/>
  <c r="P170" i="1"/>
  <c r="O170" i="1"/>
  <c r="P169" i="1"/>
  <c r="O169" i="1"/>
  <c r="P168" i="1"/>
  <c r="O168" i="1"/>
  <c r="P167" i="1"/>
  <c r="O167" i="1"/>
  <c r="P166" i="1"/>
  <c r="O166" i="1"/>
  <c r="P165" i="1"/>
  <c r="O165" i="1"/>
  <c r="P164" i="1"/>
  <c r="O164" i="1"/>
  <c r="P163" i="1"/>
  <c r="O163" i="1"/>
  <c r="P162" i="1"/>
  <c r="O162" i="1"/>
  <c r="P161" i="1"/>
  <c r="O161" i="1"/>
  <c r="P160" i="1"/>
  <c r="O160" i="1"/>
  <c r="P159" i="1"/>
  <c r="O159" i="1"/>
  <c r="P158" i="1"/>
  <c r="O158" i="1"/>
  <c r="P157" i="1"/>
  <c r="O157" i="1"/>
  <c r="P156" i="1"/>
  <c r="O156" i="1"/>
  <c r="P155" i="1"/>
  <c r="O155" i="1"/>
  <c r="P154" i="1"/>
  <c r="O154" i="1"/>
  <c r="P153" i="1"/>
  <c r="O153" i="1"/>
  <c r="P152" i="1"/>
  <c r="O152" i="1"/>
  <c r="P151" i="1"/>
  <c r="O151" i="1"/>
  <c r="P150" i="1"/>
  <c r="O150" i="1"/>
  <c r="P149" i="1"/>
  <c r="O149" i="1"/>
  <c r="O148" i="1"/>
  <c r="P148" i="1"/>
  <c r="P147" i="1"/>
  <c r="O147" i="1"/>
  <c r="P146" i="1"/>
  <c r="O146" i="1"/>
  <c r="P145" i="1"/>
  <c r="O145" i="1"/>
  <c r="P144" i="1"/>
  <c r="O144" i="1"/>
  <c r="P143" i="1"/>
  <c r="O143" i="1"/>
  <c r="P142" i="1"/>
  <c r="O142" i="1"/>
  <c r="P141" i="1"/>
  <c r="O141" i="1"/>
  <c r="P140" i="1"/>
  <c r="O140" i="1"/>
  <c r="P139" i="1"/>
  <c r="O139" i="1"/>
  <c r="P138" i="1"/>
  <c r="O138" i="1"/>
  <c r="P137" i="1"/>
  <c r="O137" i="1"/>
  <c r="P136" i="1"/>
  <c r="O136" i="1"/>
  <c r="P135" i="1"/>
  <c r="O135" i="1"/>
  <c r="P134" i="1"/>
  <c r="O134" i="1"/>
  <c r="P133" i="1"/>
  <c r="O133" i="1"/>
  <c r="P132" i="1"/>
  <c r="O132" i="1"/>
  <c r="P131" i="1"/>
  <c r="O131" i="1"/>
  <c r="P130" i="1"/>
  <c r="O130" i="1"/>
  <c r="P129" i="1"/>
  <c r="O129" i="1"/>
  <c r="P128" i="1"/>
  <c r="O128" i="1"/>
  <c r="P127" i="1"/>
  <c r="O127" i="1"/>
  <c r="P126" i="1"/>
  <c r="O126" i="1"/>
  <c r="P125" i="1"/>
  <c r="O125" i="1"/>
  <c r="P124" i="1"/>
  <c r="O124" i="1"/>
  <c r="P123" i="1"/>
  <c r="O123" i="1"/>
  <c r="P122" i="1"/>
  <c r="O122" i="1"/>
  <c r="P121" i="1"/>
  <c r="O121" i="1"/>
  <c r="P120" i="1"/>
  <c r="O120" i="1"/>
  <c r="P119" i="1"/>
  <c r="O119" i="1"/>
  <c r="P118" i="1"/>
  <c r="O118" i="1"/>
  <c r="P117" i="1"/>
  <c r="O117" i="1"/>
  <c r="P116" i="1"/>
  <c r="O116" i="1"/>
  <c r="P115" i="1"/>
  <c r="O115" i="1"/>
  <c r="P114" i="1"/>
  <c r="O114" i="1"/>
  <c r="P113" i="1"/>
  <c r="O113" i="1"/>
  <c r="P112" i="1"/>
  <c r="O112" i="1"/>
  <c r="P111" i="1"/>
  <c r="O111" i="1"/>
  <c r="P110" i="1"/>
  <c r="O110" i="1"/>
  <c r="P109" i="1"/>
  <c r="O109" i="1"/>
  <c r="P108" i="1"/>
  <c r="O108" i="1"/>
  <c r="P107" i="1"/>
  <c r="O107" i="1"/>
  <c r="P106" i="1"/>
  <c r="O106" i="1"/>
  <c r="P105" i="1"/>
  <c r="O105" i="1"/>
  <c r="P104" i="1"/>
  <c r="O104" i="1"/>
  <c r="P103" i="1"/>
  <c r="O103" i="1"/>
  <c r="P102" i="1"/>
  <c r="O102" i="1"/>
  <c r="P101" i="1"/>
  <c r="O101" i="1"/>
  <c r="P100" i="1"/>
  <c r="O100" i="1"/>
  <c r="P99" i="1"/>
  <c r="O99" i="1"/>
  <c r="P98" i="1"/>
  <c r="O98" i="1"/>
  <c r="P97" i="1"/>
  <c r="O97" i="1"/>
  <c r="P96" i="1"/>
  <c r="O96" i="1"/>
  <c r="P95" i="1"/>
  <c r="O95" i="1"/>
  <c r="P94" i="1"/>
  <c r="O94" i="1"/>
  <c r="P93" i="1"/>
  <c r="O93" i="1"/>
  <c r="P92" i="1"/>
  <c r="O92" i="1"/>
  <c r="P91" i="1"/>
  <c r="O91" i="1"/>
  <c r="P90" i="1"/>
  <c r="O90" i="1"/>
  <c r="P89" i="1"/>
  <c r="O89" i="1"/>
  <c r="P88" i="1"/>
  <c r="O88" i="1"/>
  <c r="P87" i="1"/>
  <c r="O87" i="1"/>
  <c r="P86" i="1"/>
  <c r="O86" i="1"/>
  <c r="P85" i="1"/>
  <c r="O85" i="1"/>
  <c r="P84" i="1"/>
  <c r="O84" i="1"/>
  <c r="P83" i="1"/>
  <c r="O83" i="1"/>
  <c r="P82" i="1"/>
  <c r="O82" i="1"/>
  <c r="P81" i="1"/>
  <c r="O81" i="1"/>
  <c r="P80" i="1"/>
  <c r="O80" i="1"/>
  <c r="P79" i="1"/>
  <c r="O79" i="1"/>
  <c r="P78" i="1"/>
  <c r="O78" i="1"/>
  <c r="P77" i="1"/>
  <c r="O77" i="1"/>
  <c r="P76" i="1"/>
  <c r="O76" i="1"/>
  <c r="P75" i="1"/>
  <c r="O75" i="1"/>
  <c r="P74" i="1"/>
  <c r="O74" i="1"/>
  <c r="P73" i="1"/>
  <c r="O73" i="1"/>
  <c r="P72" i="1"/>
  <c r="O72" i="1"/>
  <c r="P71" i="1"/>
  <c r="O71" i="1"/>
  <c r="P70" i="1"/>
  <c r="O70" i="1"/>
  <c r="P69" i="1"/>
  <c r="O69" i="1"/>
  <c r="P68" i="1"/>
  <c r="O68" i="1"/>
  <c r="P67" i="1"/>
  <c r="O67" i="1"/>
  <c r="P66" i="1"/>
  <c r="O66" i="1"/>
  <c r="P65" i="1"/>
  <c r="O65" i="1"/>
  <c r="P64" i="1"/>
  <c r="O64" i="1"/>
  <c r="P63" i="1"/>
  <c r="O63" i="1"/>
  <c r="P62" i="1"/>
  <c r="O62" i="1"/>
  <c r="P61" i="1"/>
  <c r="O61" i="1"/>
  <c r="P60" i="1"/>
  <c r="O60" i="1"/>
  <c r="P59" i="1"/>
  <c r="O59" i="1"/>
  <c r="P58" i="1"/>
  <c r="O58" i="1"/>
  <c r="P57" i="1"/>
  <c r="O57" i="1"/>
  <c r="P56" i="1"/>
  <c r="O56" i="1"/>
  <c r="P55" i="1"/>
  <c r="O55" i="1"/>
  <c r="P54" i="1"/>
  <c r="O54" i="1"/>
  <c r="O53" i="1"/>
  <c r="P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AA36" i="1" l="1"/>
  <c r="X7" i="1"/>
  <c r="Y7" i="1" s="1"/>
  <c r="Z7" i="1"/>
  <c r="T9" i="1"/>
  <c r="U9" i="1" s="1"/>
  <c r="Z9" i="1" s="1"/>
  <c r="V9" i="1"/>
  <c r="W9" i="1" s="1"/>
  <c r="X20" i="1"/>
  <c r="Y20" i="1" s="1"/>
  <c r="X22" i="1"/>
  <c r="Y22" i="1" s="1"/>
  <c r="AA22" i="1"/>
  <c r="Z39" i="1"/>
  <c r="X39" i="1"/>
  <c r="Y39" i="1" s="1"/>
  <c r="Z66" i="1"/>
  <c r="X66" i="1"/>
  <c r="Y66" i="1" s="1"/>
  <c r="AA78" i="1"/>
  <c r="X78" i="1"/>
  <c r="Y78" i="1" s="1"/>
  <c r="V88" i="1"/>
  <c r="W88" i="1" s="1"/>
  <c r="T88" i="1"/>
  <c r="U88" i="1" s="1"/>
  <c r="Z88" i="1" s="1"/>
  <c r="X155" i="1"/>
  <c r="Y155" i="1" s="1"/>
  <c r="AA155" i="1"/>
  <c r="V24" i="1"/>
  <c r="W24" i="1" s="1"/>
  <c r="T24" i="1"/>
  <c r="U24" i="1" s="1"/>
  <c r="AA60" i="1"/>
  <c r="X60" i="1"/>
  <c r="Y60" i="1" s="1"/>
  <c r="AA74" i="1"/>
  <c r="X74" i="1"/>
  <c r="Y74" i="1" s="1"/>
  <c r="T104" i="1"/>
  <c r="U104" i="1" s="1"/>
  <c r="Z104" i="1" s="1"/>
  <c r="V104" i="1"/>
  <c r="W104" i="1" s="1"/>
  <c r="AA4" i="1"/>
  <c r="X4" i="1"/>
  <c r="Y4" i="1" s="1"/>
  <c r="Z11" i="1"/>
  <c r="X11" i="1"/>
  <c r="Y11" i="1" s="1"/>
  <c r="X58" i="1"/>
  <c r="Y58" i="1" s="1"/>
  <c r="AA67" i="1"/>
  <c r="X67" i="1"/>
  <c r="Y67" i="1" s="1"/>
  <c r="Z71" i="1"/>
  <c r="X71" i="1"/>
  <c r="Y71" i="1" s="1"/>
  <c r="AA83" i="1"/>
  <c r="X83" i="1"/>
  <c r="Y83" i="1" s="1"/>
  <c r="AA34" i="1"/>
  <c r="X34" i="1"/>
  <c r="Y34" i="1" s="1"/>
  <c r="AA116" i="1"/>
  <c r="X116" i="1"/>
  <c r="Y116" i="1" s="1"/>
  <c r="T164" i="1"/>
  <c r="U164" i="1" s="1"/>
  <c r="V164" i="1"/>
  <c r="W164" i="1" s="1"/>
  <c r="T29" i="1"/>
  <c r="U29" i="1" s="1"/>
  <c r="V39" i="1"/>
  <c r="W39" i="1" s="1"/>
  <c r="Z85" i="1"/>
  <c r="X85" i="1"/>
  <c r="Y85" i="1" s="1"/>
  <c r="V151" i="1"/>
  <c r="W151" i="1" s="1"/>
  <c r="T151" i="1"/>
  <c r="U151" i="1" s="1"/>
  <c r="Z151" i="1" s="1"/>
  <c r="X14" i="1"/>
  <c r="Y14" i="1" s="1"/>
  <c r="AA14" i="1"/>
  <c r="AA20" i="1"/>
  <c r="AA48" i="1"/>
  <c r="Z8" i="1"/>
  <c r="X8" i="1"/>
  <c r="Y8" i="1" s="1"/>
  <c r="AA28" i="1"/>
  <c r="AA33" i="1"/>
  <c r="Z51" i="1"/>
  <c r="X51" i="1"/>
  <c r="Y51" i="1" s="1"/>
  <c r="AA23" i="1"/>
  <c r="X23" i="1"/>
  <c r="Y23" i="1" s="1"/>
  <c r="AA35" i="1"/>
  <c r="X35" i="1"/>
  <c r="Y35" i="1" s="1"/>
  <c r="AA131" i="1"/>
  <c r="T10" i="1"/>
  <c r="U10" i="1" s="1"/>
  <c r="Z10" i="1" s="1"/>
  <c r="V44" i="1"/>
  <c r="W44" i="1" s="1"/>
  <c r="T44" i="1"/>
  <c r="U44" i="1" s="1"/>
  <c r="Z44" i="1" s="1"/>
  <c r="Z61" i="1"/>
  <c r="X61" i="1"/>
  <c r="Y61" i="1" s="1"/>
  <c r="AA79" i="1"/>
  <c r="X79" i="1"/>
  <c r="Y79" i="1" s="1"/>
  <c r="T107" i="1"/>
  <c r="U107" i="1" s="1"/>
  <c r="V107" i="1"/>
  <c r="W107" i="1" s="1"/>
  <c r="X143" i="1"/>
  <c r="Y143" i="1" s="1"/>
  <c r="AA143" i="1"/>
  <c r="Z50" i="1"/>
  <c r="X50" i="1"/>
  <c r="Y50" i="1" s="1"/>
  <c r="X6" i="1"/>
  <c r="Y6" i="1" s="1"/>
  <c r="Z13" i="1"/>
  <c r="X13" i="1"/>
  <c r="Y13" i="1" s="1"/>
  <c r="V37" i="1"/>
  <c r="W37" i="1" s="1"/>
  <c r="T37" i="1"/>
  <c r="U37" i="1" s="1"/>
  <c r="AA75" i="1"/>
  <c r="X75" i="1"/>
  <c r="Y75" i="1" s="1"/>
  <c r="X167" i="1"/>
  <c r="Y167" i="1" s="1"/>
  <c r="AA167" i="1"/>
  <c r="X17" i="1"/>
  <c r="Y17" i="1" s="1"/>
  <c r="X46" i="1"/>
  <c r="Y46" i="1" s="1"/>
  <c r="AA46" i="1"/>
  <c r="T103" i="1"/>
  <c r="U103" i="1" s="1"/>
  <c r="Z103" i="1" s="1"/>
  <c r="V103" i="1"/>
  <c r="W103" i="1" s="1"/>
  <c r="T126" i="1"/>
  <c r="U126" i="1" s="1"/>
  <c r="Z126" i="1" s="1"/>
  <c r="V126" i="1"/>
  <c r="W126" i="1" s="1"/>
  <c r="AA59" i="1"/>
  <c r="T98" i="1"/>
  <c r="U98" i="1" s="1"/>
  <c r="Z98" i="1" s="1"/>
  <c r="X115" i="1"/>
  <c r="Y115" i="1" s="1"/>
  <c r="Z172" i="1"/>
  <c r="X172" i="1"/>
  <c r="Y172" i="1" s="1"/>
  <c r="X181" i="1"/>
  <c r="Y181" i="1" s="1"/>
  <c r="AA181" i="1"/>
  <c r="V26" i="1"/>
  <c r="W26" i="1" s="1"/>
  <c r="T26" i="1"/>
  <c r="U26" i="1" s="1"/>
  <c r="Z26" i="1" s="1"/>
  <c r="V59" i="1"/>
  <c r="W59" i="1" s="1"/>
  <c r="T59" i="1"/>
  <c r="U59" i="1" s="1"/>
  <c r="Z59" i="1" s="1"/>
  <c r="Z69" i="1"/>
  <c r="X93" i="1"/>
  <c r="Y93" i="1" s="1"/>
  <c r="AA106" i="1"/>
  <c r="V111" i="1"/>
  <c r="W111" i="1" s="1"/>
  <c r="T111" i="1"/>
  <c r="U111" i="1" s="1"/>
  <c r="Z111" i="1" s="1"/>
  <c r="X156" i="1"/>
  <c r="Y156" i="1" s="1"/>
  <c r="AA156" i="1"/>
  <c r="T175" i="1"/>
  <c r="U175" i="1" s="1"/>
  <c r="Z175" i="1" s="1"/>
  <c r="X177" i="1"/>
  <c r="Y177" i="1" s="1"/>
  <c r="AA177" i="1"/>
  <c r="AA191" i="1"/>
  <c r="X120" i="1"/>
  <c r="Y120" i="1" s="1"/>
  <c r="AA120" i="1"/>
  <c r="V131" i="1"/>
  <c r="W131" i="1" s="1"/>
  <c r="T131" i="1"/>
  <c r="U131" i="1" s="1"/>
  <c r="Z131" i="1" s="1"/>
  <c r="Z186" i="1"/>
  <c r="X186" i="1"/>
  <c r="Y186" i="1" s="1"/>
  <c r="V28" i="1"/>
  <c r="W28" i="1" s="1"/>
  <c r="T28" i="1"/>
  <c r="U28" i="1" s="1"/>
  <c r="Z28" i="1" s="1"/>
  <c r="V56" i="1"/>
  <c r="W56" i="1" s="1"/>
  <c r="T56" i="1"/>
  <c r="U56" i="1" s="1"/>
  <c r="V23" i="1"/>
  <c r="W23" i="1" s="1"/>
  <c r="T48" i="1"/>
  <c r="U48" i="1" s="1"/>
  <c r="Z48" i="1" s="1"/>
  <c r="X161" i="1"/>
  <c r="Y161" i="1" s="1"/>
  <c r="AA161" i="1"/>
  <c r="T182" i="1"/>
  <c r="U182" i="1" s="1"/>
  <c r="V182" i="1"/>
  <c r="W182" i="1" s="1"/>
  <c r="X43" i="1"/>
  <c r="Y43" i="1" s="1"/>
  <c r="X90" i="1"/>
  <c r="Y90" i="1" s="1"/>
  <c r="AA90" i="1"/>
  <c r="AA111" i="1"/>
  <c r="X111" i="1"/>
  <c r="Y111" i="1" s="1"/>
  <c r="X128" i="1"/>
  <c r="Y128" i="1" s="1"/>
  <c r="AA128" i="1"/>
  <c r="X30" i="1"/>
  <c r="Y30" i="1" s="1"/>
  <c r="AA30" i="1"/>
  <c r="T32" i="1"/>
  <c r="U32" i="1" s="1"/>
  <c r="Z32" i="1" s="1"/>
  <c r="V54" i="1"/>
  <c r="W54" i="1" s="1"/>
  <c r="T54" i="1"/>
  <c r="U54" i="1" s="1"/>
  <c r="T86" i="1"/>
  <c r="U86" i="1" s="1"/>
  <c r="Z86" i="1" s="1"/>
  <c r="V86" i="1"/>
  <c r="W86" i="1" s="1"/>
  <c r="X27" i="1"/>
  <c r="Y27" i="1" s="1"/>
  <c r="V40" i="1"/>
  <c r="W40" i="1" s="1"/>
  <c r="T40" i="1"/>
  <c r="U40" i="1" s="1"/>
  <c r="V41" i="1"/>
  <c r="W41" i="1" s="1"/>
  <c r="AA86" i="1"/>
  <c r="X100" i="1"/>
  <c r="Y100" i="1" s="1"/>
  <c r="AA100" i="1"/>
  <c r="AA109" i="1"/>
  <c r="AA115" i="1"/>
  <c r="AA147" i="1"/>
  <c r="T168" i="1"/>
  <c r="U168" i="1" s="1"/>
  <c r="V168" i="1"/>
  <c r="W168" i="1" s="1"/>
  <c r="X183" i="1"/>
  <c r="Y183" i="1" s="1"/>
  <c r="AA183" i="1"/>
  <c r="V191" i="1"/>
  <c r="W191" i="1" s="1"/>
  <c r="T191" i="1"/>
  <c r="U191" i="1" s="1"/>
  <c r="Z191" i="1" s="1"/>
  <c r="X42" i="1"/>
  <c r="Y42" i="1" s="1"/>
  <c r="AA126" i="1"/>
  <c r="X126" i="1"/>
  <c r="Y126" i="1" s="1"/>
  <c r="V21" i="1"/>
  <c r="W21" i="1" s="1"/>
  <c r="T21" i="1"/>
  <c r="U21" i="1" s="1"/>
  <c r="V42" i="1"/>
  <c r="W42" i="1" s="1"/>
  <c r="T42" i="1"/>
  <c r="U42" i="1" s="1"/>
  <c r="Z42" i="1" s="1"/>
  <c r="X123" i="1"/>
  <c r="Y123" i="1" s="1"/>
  <c r="AA123" i="1"/>
  <c r="V146" i="1"/>
  <c r="W146" i="1" s="1"/>
  <c r="X3" i="1"/>
  <c r="Y3" i="1" s="1"/>
  <c r="X10" i="1"/>
  <c r="Y10" i="1" s="1"/>
  <c r="V12" i="1"/>
  <c r="W12" i="1" s="1"/>
  <c r="T12" i="1"/>
  <c r="U12" i="1" s="1"/>
  <c r="X38" i="1"/>
  <c r="Y38" i="1" s="1"/>
  <c r="AA44" i="1"/>
  <c r="Z45" i="1"/>
  <c r="X45" i="1"/>
  <c r="Y45" i="1" s="1"/>
  <c r="AA47" i="1"/>
  <c r="X55" i="1"/>
  <c r="Y55" i="1" s="1"/>
  <c r="AA57" i="1"/>
  <c r="X57" i="1"/>
  <c r="Y57" i="1" s="1"/>
  <c r="X82" i="1"/>
  <c r="Y82" i="1" s="1"/>
  <c r="X91" i="1"/>
  <c r="Y91" i="1" s="1"/>
  <c r="AA99" i="1"/>
  <c r="X99" i="1"/>
  <c r="Y99" i="1" s="1"/>
  <c r="X104" i="1"/>
  <c r="Y104" i="1" s="1"/>
  <c r="AA104" i="1"/>
  <c r="AA121" i="1"/>
  <c r="AA142" i="1"/>
  <c r="X151" i="1"/>
  <c r="Y151" i="1" s="1"/>
  <c r="AA151" i="1"/>
  <c r="X65" i="1"/>
  <c r="Y65" i="1" s="1"/>
  <c r="X73" i="1"/>
  <c r="Y73" i="1" s="1"/>
  <c r="X81" i="1"/>
  <c r="Y81" i="1" s="1"/>
  <c r="X84" i="1"/>
  <c r="Y84" i="1" s="1"/>
  <c r="AA87" i="1"/>
  <c r="X87" i="1"/>
  <c r="Y87" i="1" s="1"/>
  <c r="AA110" i="1"/>
  <c r="AA130" i="1"/>
  <c r="X130" i="1"/>
  <c r="Y130" i="1" s="1"/>
  <c r="V159" i="1"/>
  <c r="W159" i="1" s="1"/>
  <c r="T159" i="1"/>
  <c r="U159" i="1" s="1"/>
  <c r="Z159" i="1" s="1"/>
  <c r="T184" i="1"/>
  <c r="U184" i="1" s="1"/>
  <c r="V184" i="1"/>
  <c r="W184" i="1" s="1"/>
  <c r="X197" i="1"/>
  <c r="Y197" i="1" s="1"/>
  <c r="AA197" i="1"/>
  <c r="X9" i="1"/>
  <c r="Y9" i="1" s="1"/>
  <c r="T17" i="1"/>
  <c r="U17" i="1" s="1"/>
  <c r="Z17" i="1" s="1"/>
  <c r="T20" i="1"/>
  <c r="U20" i="1" s="1"/>
  <c r="Z20" i="1" s="1"/>
  <c r="X25" i="1"/>
  <c r="Y25" i="1" s="1"/>
  <c r="T33" i="1"/>
  <c r="U33" i="1" s="1"/>
  <c r="Z33" i="1" s="1"/>
  <c r="T36" i="1"/>
  <c r="U36" i="1" s="1"/>
  <c r="Z36" i="1" s="1"/>
  <c r="X41" i="1"/>
  <c r="Y41" i="1" s="1"/>
  <c r="T49" i="1"/>
  <c r="U49" i="1" s="1"/>
  <c r="Z49" i="1" s="1"/>
  <c r="T52" i="1"/>
  <c r="U52" i="1" s="1"/>
  <c r="T60" i="1"/>
  <c r="U60" i="1" s="1"/>
  <c r="Z60" i="1" s="1"/>
  <c r="X64" i="1"/>
  <c r="Y64" i="1" s="1"/>
  <c r="X72" i="1"/>
  <c r="Y72" i="1" s="1"/>
  <c r="X80" i="1"/>
  <c r="Y80" i="1" s="1"/>
  <c r="X88" i="1"/>
  <c r="Y88" i="1" s="1"/>
  <c r="AA88" i="1"/>
  <c r="AA92" i="1"/>
  <c r="AA94" i="1"/>
  <c r="X108" i="1"/>
  <c r="Y108" i="1" s="1"/>
  <c r="AA108" i="1"/>
  <c r="X129" i="1"/>
  <c r="Y129" i="1" s="1"/>
  <c r="AA129" i="1"/>
  <c r="AA132" i="1"/>
  <c r="AA150" i="1"/>
  <c r="X150" i="1"/>
  <c r="Y150" i="1" s="1"/>
  <c r="AA152" i="1"/>
  <c r="AA158" i="1"/>
  <c r="X158" i="1"/>
  <c r="Y158" i="1" s="1"/>
  <c r="Z162" i="1"/>
  <c r="X162" i="1"/>
  <c r="Y162" i="1" s="1"/>
  <c r="Z174" i="1"/>
  <c r="X174" i="1"/>
  <c r="Y174" i="1" s="1"/>
  <c r="AA95" i="1"/>
  <c r="X95" i="1"/>
  <c r="Y95" i="1" s="1"/>
  <c r="T118" i="1"/>
  <c r="U118" i="1" s="1"/>
  <c r="Z118" i="1" s="1"/>
  <c r="V118" i="1"/>
  <c r="W118" i="1" s="1"/>
  <c r="T142" i="1"/>
  <c r="U142" i="1" s="1"/>
  <c r="Z142" i="1" s="1"/>
  <c r="V142" i="1"/>
  <c r="W142" i="1" s="1"/>
  <c r="V147" i="1"/>
  <c r="W147" i="1" s="1"/>
  <c r="T147" i="1"/>
  <c r="U147" i="1" s="1"/>
  <c r="Z147" i="1" s="1"/>
  <c r="Z166" i="1"/>
  <c r="X166" i="1"/>
  <c r="Y166" i="1" s="1"/>
  <c r="X169" i="1"/>
  <c r="Y169" i="1" s="1"/>
  <c r="AA169" i="1"/>
  <c r="X96" i="1"/>
  <c r="Y96" i="1" s="1"/>
  <c r="AA96" i="1"/>
  <c r="T105" i="1"/>
  <c r="U105" i="1" s="1"/>
  <c r="V105" i="1"/>
  <c r="W105" i="1" s="1"/>
  <c r="X112" i="1"/>
  <c r="Y112" i="1" s="1"/>
  <c r="AA112" i="1"/>
  <c r="X113" i="1"/>
  <c r="Y113" i="1" s="1"/>
  <c r="AA113" i="1"/>
  <c r="X165" i="1"/>
  <c r="Y165" i="1" s="1"/>
  <c r="AA165" i="1"/>
  <c r="T176" i="1"/>
  <c r="U176" i="1" s="1"/>
  <c r="V176" i="1"/>
  <c r="W176" i="1" s="1"/>
  <c r="AA189" i="1"/>
  <c r="X68" i="1"/>
  <c r="Y68" i="1" s="1"/>
  <c r="X76" i="1"/>
  <c r="Y76" i="1" s="1"/>
  <c r="X98" i="1"/>
  <c r="Y98" i="1" s="1"/>
  <c r="AA98" i="1"/>
  <c r="X102" i="1"/>
  <c r="Y102" i="1" s="1"/>
  <c r="X122" i="1"/>
  <c r="Y122" i="1" s="1"/>
  <c r="AA122" i="1"/>
  <c r="AA134" i="1"/>
  <c r="X134" i="1"/>
  <c r="Y134" i="1" s="1"/>
  <c r="AA138" i="1"/>
  <c r="X138" i="1"/>
  <c r="Y138" i="1" s="1"/>
  <c r="T139" i="1"/>
  <c r="U139" i="1" s="1"/>
  <c r="Z139" i="1" s="1"/>
  <c r="X144" i="1"/>
  <c r="Y144" i="1" s="1"/>
  <c r="AA144" i="1"/>
  <c r="AA146" i="1"/>
  <c r="X146" i="1"/>
  <c r="Y146" i="1" s="1"/>
  <c r="T160" i="1"/>
  <c r="U160" i="1" s="1"/>
  <c r="V160" i="1"/>
  <c r="W160" i="1" s="1"/>
  <c r="V189" i="1"/>
  <c r="W189" i="1" s="1"/>
  <c r="T189" i="1"/>
  <c r="U189" i="1" s="1"/>
  <c r="Z189" i="1" s="1"/>
  <c r="T110" i="1"/>
  <c r="U110" i="1" s="1"/>
  <c r="Z110" i="1" s="1"/>
  <c r="V110" i="1"/>
  <c r="W110" i="1" s="1"/>
  <c r="V113" i="1"/>
  <c r="W113" i="1" s="1"/>
  <c r="T113" i="1"/>
  <c r="U113" i="1" s="1"/>
  <c r="Z113" i="1" s="1"/>
  <c r="V115" i="1"/>
  <c r="W115" i="1" s="1"/>
  <c r="T115" i="1"/>
  <c r="U115" i="1" s="1"/>
  <c r="Z115" i="1" s="1"/>
  <c r="X117" i="1"/>
  <c r="Y117" i="1" s="1"/>
  <c r="AA117" i="1"/>
  <c r="X118" i="1"/>
  <c r="Y118" i="1" s="1"/>
  <c r="AA118" i="1"/>
  <c r="V121" i="1"/>
  <c r="W121" i="1" s="1"/>
  <c r="T121" i="1"/>
  <c r="U121" i="1" s="1"/>
  <c r="Z121" i="1" s="1"/>
  <c r="X127" i="1"/>
  <c r="Y127" i="1" s="1"/>
  <c r="AA127" i="1"/>
  <c r="X159" i="1"/>
  <c r="Y159" i="1" s="1"/>
  <c r="X173" i="1"/>
  <c r="Y173" i="1" s="1"/>
  <c r="AA173" i="1"/>
  <c r="T188" i="1"/>
  <c r="U188" i="1" s="1"/>
  <c r="V188" i="1"/>
  <c r="W188" i="1" s="1"/>
  <c r="T192" i="1"/>
  <c r="U192" i="1" s="1"/>
  <c r="V192" i="1"/>
  <c r="W192" i="1" s="1"/>
  <c r="T190" i="1"/>
  <c r="U190" i="1" s="1"/>
  <c r="V190" i="1"/>
  <c r="W190" i="1" s="1"/>
  <c r="X119" i="1"/>
  <c r="Y119" i="1" s="1"/>
  <c r="AA119" i="1"/>
  <c r="X125" i="1"/>
  <c r="Y125" i="1" s="1"/>
  <c r="AA125" i="1"/>
  <c r="V150" i="1"/>
  <c r="W150" i="1" s="1"/>
  <c r="X133" i="1"/>
  <c r="Y133" i="1" s="1"/>
  <c r="AA133" i="1"/>
  <c r="AA154" i="1"/>
  <c r="X154" i="1"/>
  <c r="Y154" i="1" s="1"/>
  <c r="X137" i="1"/>
  <c r="Y137" i="1" s="1"/>
  <c r="X141" i="1"/>
  <c r="Y141" i="1" s="1"/>
  <c r="X145" i="1"/>
  <c r="Y145" i="1" s="1"/>
  <c r="X149" i="1"/>
  <c r="Y149" i="1" s="1"/>
  <c r="X153" i="1"/>
  <c r="Y153" i="1" s="1"/>
  <c r="X157" i="1"/>
  <c r="Y157" i="1" s="1"/>
  <c r="X163" i="1"/>
  <c r="Y163" i="1" s="1"/>
  <c r="X171" i="1"/>
  <c r="Y171" i="1" s="1"/>
  <c r="X179" i="1"/>
  <c r="Y179" i="1" s="1"/>
  <c r="X187" i="1"/>
  <c r="Y187" i="1" s="1"/>
  <c r="X195" i="1"/>
  <c r="Y195" i="1" s="1"/>
  <c r="AA2" i="1"/>
  <c r="T2" i="1"/>
  <c r="U2" i="1" s="1"/>
  <c r="Z2" i="1" s="1"/>
  <c r="E174" i="1"/>
  <c r="J174" i="1"/>
  <c r="L174" i="1"/>
  <c r="E175" i="1"/>
  <c r="F175" i="1" s="1"/>
  <c r="E176" i="1"/>
  <c r="F176" i="1" s="1"/>
  <c r="N176" i="1" s="1"/>
  <c r="E177" i="1"/>
  <c r="F177" i="1"/>
  <c r="E178" i="1"/>
  <c r="F178" i="1"/>
  <c r="E179" i="1"/>
  <c r="F180" i="1" s="1"/>
  <c r="E180" i="1"/>
  <c r="E181" i="1"/>
  <c r="F181" i="1"/>
  <c r="N181" i="1" s="1"/>
  <c r="E182" i="1"/>
  <c r="F182" i="1"/>
  <c r="N182" i="1" s="1"/>
  <c r="E183" i="1"/>
  <c r="E184" i="1"/>
  <c r="F184" i="1" s="1"/>
  <c r="N184" i="1" s="1"/>
  <c r="E185" i="1"/>
  <c r="F185" i="1" s="1"/>
  <c r="E186" i="1"/>
  <c r="F186" i="1"/>
  <c r="E187" i="1"/>
  <c r="E188" i="1"/>
  <c r="F189" i="1" s="1"/>
  <c r="F188" i="1"/>
  <c r="E189" i="1"/>
  <c r="E190" i="1"/>
  <c r="F190" i="1"/>
  <c r="E191" i="1"/>
  <c r="E192" i="1"/>
  <c r="F192" i="1"/>
  <c r="E193" i="1"/>
  <c r="F193" i="1" s="1"/>
  <c r="E194" i="1"/>
  <c r="F194" i="1" s="1"/>
  <c r="E195" i="1"/>
  <c r="E196" i="1"/>
  <c r="F196" i="1"/>
  <c r="E197" i="1"/>
  <c r="F197" i="1"/>
  <c r="N197" i="1" s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N190" i="1"/>
  <c r="L191" i="1"/>
  <c r="L192" i="1"/>
  <c r="L193" i="1"/>
  <c r="L194" i="1"/>
  <c r="L195" i="1"/>
  <c r="L196" i="1"/>
  <c r="L197" i="1"/>
  <c r="L173" i="1"/>
  <c r="L172" i="1"/>
  <c r="L171" i="1"/>
  <c r="L170" i="1"/>
  <c r="L169" i="1"/>
  <c r="E173" i="1"/>
  <c r="F174" i="1" s="1"/>
  <c r="N174" i="1" s="1"/>
  <c r="E172" i="1"/>
  <c r="E171" i="1"/>
  <c r="E170" i="1"/>
  <c r="E169" i="1"/>
  <c r="F169" i="1" s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3" i="1"/>
  <c r="J172" i="1"/>
  <c r="J171" i="1"/>
  <c r="J170" i="1"/>
  <c r="J169" i="1"/>
  <c r="E168" i="1"/>
  <c r="E167" i="1"/>
  <c r="E166" i="1"/>
  <c r="E165" i="1"/>
  <c r="E164" i="1"/>
  <c r="F164" i="1" s="1"/>
  <c r="N164" i="1" s="1"/>
  <c r="E163" i="1"/>
  <c r="E162" i="1"/>
  <c r="F162" i="1" s="1"/>
  <c r="E161" i="1"/>
  <c r="E160" i="1"/>
  <c r="E159" i="1"/>
  <c r="E158" i="1"/>
  <c r="E157" i="1"/>
  <c r="L168" i="1"/>
  <c r="J168" i="1"/>
  <c r="L167" i="1"/>
  <c r="J167" i="1"/>
  <c r="L166" i="1"/>
  <c r="J166" i="1"/>
  <c r="L165" i="1"/>
  <c r="J165" i="1"/>
  <c r="L161" i="1"/>
  <c r="J161" i="1"/>
  <c r="L160" i="1"/>
  <c r="J160" i="1"/>
  <c r="J162" i="1"/>
  <c r="L162" i="1"/>
  <c r="N162" i="1" s="1"/>
  <c r="J163" i="1"/>
  <c r="L163" i="1"/>
  <c r="J164" i="1"/>
  <c r="L164" i="1"/>
  <c r="L159" i="1"/>
  <c r="L158" i="1"/>
  <c r="J159" i="1"/>
  <c r="L157" i="1"/>
  <c r="J158" i="1"/>
  <c r="J157" i="1"/>
  <c r="X110" i="1" l="1"/>
  <c r="Y110" i="1" s="1"/>
  <c r="Z168" i="1"/>
  <c r="X168" i="1"/>
  <c r="Y168" i="1" s="1"/>
  <c r="Z37" i="1"/>
  <c r="X37" i="1"/>
  <c r="Y37" i="1" s="1"/>
  <c r="X48" i="1"/>
  <c r="Y48" i="1" s="1"/>
  <c r="X139" i="1"/>
  <c r="Y139" i="1" s="1"/>
  <c r="X44" i="1"/>
  <c r="Y44" i="1" s="1"/>
  <c r="X147" i="1"/>
  <c r="Y147" i="1" s="1"/>
  <c r="Z56" i="1"/>
  <c r="X56" i="1"/>
  <c r="Y56" i="1" s="1"/>
  <c r="Z107" i="1"/>
  <c r="X107" i="1"/>
  <c r="Y107" i="1" s="1"/>
  <c r="Z29" i="1"/>
  <c r="X29" i="1"/>
  <c r="Y29" i="1" s="1"/>
  <c r="Z160" i="1"/>
  <c r="X160" i="1"/>
  <c r="Y160" i="1" s="1"/>
  <c r="X32" i="1"/>
  <c r="Y32" i="1" s="1"/>
  <c r="X26" i="1"/>
  <c r="Y26" i="1" s="1"/>
  <c r="X28" i="1"/>
  <c r="Y28" i="1" s="1"/>
  <c r="Z164" i="1"/>
  <c r="X164" i="1"/>
  <c r="Y164" i="1" s="1"/>
  <c r="Z176" i="1"/>
  <c r="X176" i="1"/>
  <c r="Y176" i="1" s="1"/>
  <c r="Z105" i="1"/>
  <c r="X105" i="1"/>
  <c r="Y105" i="1" s="1"/>
  <c r="Z54" i="1"/>
  <c r="X54" i="1"/>
  <c r="Y54" i="1" s="1"/>
  <c r="Z190" i="1"/>
  <c r="X190" i="1"/>
  <c r="Y190" i="1" s="1"/>
  <c r="X142" i="1"/>
  <c r="Y142" i="1" s="1"/>
  <c r="Z40" i="1"/>
  <c r="X40" i="1"/>
  <c r="Y40" i="1" s="1"/>
  <c r="X175" i="1"/>
  <c r="Y175" i="1" s="1"/>
  <c r="Z184" i="1"/>
  <c r="X184" i="1"/>
  <c r="Y184" i="1" s="1"/>
  <c r="X86" i="1"/>
  <c r="Y86" i="1" s="1"/>
  <c r="X59" i="1"/>
  <c r="Y59" i="1" s="1"/>
  <c r="Z24" i="1"/>
  <c r="X24" i="1"/>
  <c r="Y24" i="1" s="1"/>
  <c r="X131" i="1"/>
  <c r="Y131" i="1" s="1"/>
  <c r="X33" i="1"/>
  <c r="Y33" i="1" s="1"/>
  <c r="Z192" i="1"/>
  <c r="X192" i="1"/>
  <c r="Y192" i="1" s="1"/>
  <c r="X121" i="1"/>
  <c r="Y121" i="1" s="1"/>
  <c r="X189" i="1"/>
  <c r="Y189" i="1" s="1"/>
  <c r="X103" i="1"/>
  <c r="Y103" i="1" s="1"/>
  <c r="Z12" i="1"/>
  <c r="X12" i="1"/>
  <c r="Y12" i="1" s="1"/>
  <c r="Z182" i="1"/>
  <c r="X182" i="1"/>
  <c r="Y182" i="1" s="1"/>
  <c r="X191" i="1"/>
  <c r="Y191" i="1" s="1"/>
  <c r="X36" i="1"/>
  <c r="Y36" i="1" s="1"/>
  <c r="Z188" i="1"/>
  <c r="X188" i="1"/>
  <c r="Y188" i="1" s="1"/>
  <c r="Z52" i="1"/>
  <c r="X52" i="1"/>
  <c r="Y52" i="1" s="1"/>
  <c r="X49" i="1"/>
  <c r="Y49" i="1" s="1"/>
  <c r="Z21" i="1"/>
  <c r="X21" i="1"/>
  <c r="Y21" i="1" s="1"/>
  <c r="X2" i="1"/>
  <c r="Y2" i="1" s="1"/>
  <c r="N189" i="1"/>
  <c r="N192" i="1"/>
  <c r="F179" i="1"/>
  <c r="N179" i="1" s="1"/>
  <c r="F187" i="1"/>
  <c r="N187" i="1" s="1"/>
  <c r="N196" i="1"/>
  <c r="F191" i="1"/>
  <c r="N191" i="1" s="1"/>
  <c r="N185" i="1"/>
  <c r="F183" i="1"/>
  <c r="N183" i="1" s="1"/>
  <c r="N175" i="1"/>
  <c r="F195" i="1"/>
  <c r="N195" i="1" s="1"/>
  <c r="N180" i="1"/>
  <c r="N169" i="1"/>
  <c r="N188" i="1"/>
  <c r="N194" i="1"/>
  <c r="N193" i="1"/>
  <c r="N177" i="1"/>
  <c r="N178" i="1"/>
  <c r="N186" i="1"/>
  <c r="F158" i="1"/>
  <c r="N158" i="1" s="1"/>
  <c r="F171" i="1"/>
  <c r="N171" i="1" s="1"/>
  <c r="F172" i="1"/>
  <c r="N172" i="1" s="1"/>
  <c r="N173" i="1"/>
  <c r="F160" i="1"/>
  <c r="N160" i="1" s="1"/>
  <c r="F173" i="1"/>
  <c r="F161" i="1"/>
  <c r="N161" i="1" s="1"/>
  <c r="F165" i="1"/>
  <c r="N165" i="1" s="1"/>
  <c r="F170" i="1"/>
  <c r="N170" i="1" s="1"/>
  <c r="F166" i="1"/>
  <c r="N166" i="1" s="1"/>
  <c r="F159" i="1"/>
  <c r="N159" i="1" s="1"/>
  <c r="F167" i="1"/>
  <c r="N167" i="1" s="1"/>
  <c r="F168" i="1"/>
  <c r="N168" i="1" s="1"/>
  <c r="F163" i="1"/>
  <c r="N163" i="1" s="1"/>
  <c r="L153" i="1" l="1"/>
  <c r="E156" i="1"/>
  <c r="E155" i="1"/>
  <c r="E154" i="1"/>
  <c r="L156" i="1"/>
  <c r="J156" i="1"/>
  <c r="L155" i="1"/>
  <c r="J155" i="1"/>
  <c r="L154" i="1"/>
  <c r="J154" i="1"/>
  <c r="E153" i="1"/>
  <c r="E152" i="1"/>
  <c r="E151" i="1"/>
  <c r="E150" i="1"/>
  <c r="E149" i="1"/>
  <c r="E148" i="1"/>
  <c r="J153" i="1"/>
  <c r="L152" i="1"/>
  <c r="J152" i="1"/>
  <c r="L151" i="1"/>
  <c r="J151" i="1"/>
  <c r="L150" i="1"/>
  <c r="J150" i="1"/>
  <c r="L149" i="1"/>
  <c r="J149" i="1"/>
  <c r="L148" i="1"/>
  <c r="J148" i="1"/>
  <c r="F155" i="1" l="1"/>
  <c r="N155" i="1" s="1"/>
  <c r="F149" i="1"/>
  <c r="N149" i="1" s="1"/>
  <c r="F156" i="1"/>
  <c r="N156" i="1" s="1"/>
  <c r="F157" i="1"/>
  <c r="N157" i="1" s="1"/>
  <c r="F150" i="1"/>
  <c r="N150" i="1" s="1"/>
  <c r="F151" i="1"/>
  <c r="N151" i="1" s="1"/>
  <c r="F152" i="1"/>
  <c r="N152" i="1" s="1"/>
  <c r="F153" i="1"/>
  <c r="N153" i="1" s="1"/>
  <c r="F154" i="1"/>
  <c r="N154" i="1" s="1"/>
  <c r="L147" i="1"/>
  <c r="E147" i="1"/>
  <c r="J147" i="1"/>
  <c r="F148" i="1" l="1"/>
  <c r="N148" i="1" s="1"/>
  <c r="E146" i="1"/>
  <c r="F147" i="1" s="1"/>
  <c r="N147" i="1" s="1"/>
  <c r="E145" i="1"/>
  <c r="E144" i="1"/>
  <c r="E143" i="1"/>
  <c r="E142" i="1"/>
  <c r="L146" i="1"/>
  <c r="J146" i="1"/>
  <c r="L145" i="1"/>
  <c r="J145" i="1"/>
  <c r="L144" i="1"/>
  <c r="J144" i="1"/>
  <c r="L143" i="1"/>
  <c r="J143" i="1"/>
  <c r="L142" i="1"/>
  <c r="J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L141" i="1"/>
  <c r="J141" i="1"/>
  <c r="L140" i="1"/>
  <c r="J140" i="1"/>
  <c r="L139" i="1"/>
  <c r="J139" i="1"/>
  <c r="L138" i="1"/>
  <c r="J138" i="1"/>
  <c r="L137" i="1"/>
  <c r="J137" i="1"/>
  <c r="L136" i="1"/>
  <c r="J136" i="1"/>
  <c r="L135" i="1"/>
  <c r="J135" i="1"/>
  <c r="L134" i="1"/>
  <c r="J134" i="1"/>
  <c r="L133" i="1"/>
  <c r="J133" i="1"/>
  <c r="L132" i="1"/>
  <c r="J132" i="1"/>
  <c r="L131" i="1"/>
  <c r="L130" i="1"/>
  <c r="J131" i="1"/>
  <c r="J130" i="1"/>
  <c r="L129" i="1"/>
  <c r="L128" i="1"/>
  <c r="L127" i="1"/>
  <c r="E129" i="1"/>
  <c r="E128" i="1"/>
  <c r="E127" i="1"/>
  <c r="F127" i="1" s="1"/>
  <c r="J129" i="1"/>
  <c r="J128" i="1"/>
  <c r="J127" i="1"/>
  <c r="E126" i="1"/>
  <c r="E125" i="1"/>
  <c r="F126" i="1" s="1"/>
  <c r="L126" i="1"/>
  <c r="N126" i="1" s="1"/>
  <c r="J126" i="1"/>
  <c r="L125" i="1"/>
  <c r="J125" i="1"/>
  <c r="E124" i="1"/>
  <c r="E123" i="1"/>
  <c r="F123" i="1" s="1"/>
  <c r="L124" i="1"/>
  <c r="J124" i="1"/>
  <c r="L123" i="1"/>
  <c r="J123" i="1"/>
  <c r="E122" i="1"/>
  <c r="E121" i="1"/>
  <c r="L122" i="1"/>
  <c r="J122" i="1"/>
  <c r="L121" i="1"/>
  <c r="J121" i="1"/>
  <c r="E120" i="1"/>
  <c r="E119" i="1"/>
  <c r="E118" i="1"/>
  <c r="L120" i="1"/>
  <c r="J120" i="1"/>
  <c r="L119" i="1"/>
  <c r="J119" i="1"/>
  <c r="L118" i="1"/>
  <c r="J118" i="1"/>
  <c r="E117" i="1"/>
  <c r="E116" i="1"/>
  <c r="L117" i="1"/>
  <c r="J117" i="1"/>
  <c r="L116" i="1"/>
  <c r="J116" i="1"/>
  <c r="E115" i="1"/>
  <c r="E114" i="1"/>
  <c r="F115" i="1" s="1"/>
  <c r="N115" i="1" s="1"/>
  <c r="L115" i="1"/>
  <c r="J115" i="1"/>
  <c r="L114" i="1"/>
  <c r="J114" i="1"/>
  <c r="N127" i="1" l="1"/>
  <c r="F120" i="1"/>
  <c r="N120" i="1" s="1"/>
  <c r="F142" i="1"/>
  <c r="N142" i="1" s="1"/>
  <c r="F118" i="1"/>
  <c r="N118" i="1" s="1"/>
  <c r="F122" i="1"/>
  <c r="N122" i="1" s="1"/>
  <c r="F130" i="1"/>
  <c r="N130" i="1" s="1"/>
  <c r="F144" i="1"/>
  <c r="N144" i="1" s="1"/>
  <c r="F128" i="1"/>
  <c r="N128" i="1" s="1"/>
  <c r="F133" i="1"/>
  <c r="N133" i="1" s="1"/>
  <c r="F141" i="1"/>
  <c r="N141" i="1" s="1"/>
  <c r="F129" i="1"/>
  <c r="N129" i="1" s="1"/>
  <c r="F134" i="1"/>
  <c r="N134" i="1" s="1"/>
  <c r="N123" i="1"/>
  <c r="F145" i="1"/>
  <c r="N145" i="1" s="1"/>
  <c r="F116" i="1"/>
  <c r="N116" i="1" s="1"/>
  <c r="F131" i="1"/>
  <c r="N131" i="1" s="1"/>
  <c r="F139" i="1"/>
  <c r="N139" i="1" s="1"/>
  <c r="F135" i="1"/>
  <c r="N135" i="1" s="1"/>
  <c r="F136" i="1"/>
  <c r="N136" i="1" s="1"/>
  <c r="F119" i="1"/>
  <c r="N119" i="1" s="1"/>
  <c r="F138" i="1"/>
  <c r="N138" i="1" s="1"/>
  <c r="F117" i="1"/>
  <c r="N117" i="1" s="1"/>
  <c r="F132" i="1"/>
  <c r="N132" i="1" s="1"/>
  <c r="F140" i="1"/>
  <c r="N140" i="1" s="1"/>
  <c r="F124" i="1"/>
  <c r="N124" i="1" s="1"/>
  <c r="F137" i="1"/>
  <c r="N137" i="1" s="1"/>
  <c r="F146" i="1"/>
  <c r="N146" i="1" s="1"/>
  <c r="F121" i="1"/>
  <c r="N121" i="1" s="1"/>
  <c r="F143" i="1"/>
  <c r="N143" i="1" s="1"/>
  <c r="F125" i="1"/>
  <c r="N125" i="1" s="1"/>
  <c r="E113" i="1" l="1"/>
  <c r="E112" i="1"/>
  <c r="L113" i="1"/>
  <c r="J113" i="1"/>
  <c r="L112" i="1"/>
  <c r="J112" i="1"/>
  <c r="F113" i="1" l="1"/>
  <c r="N113" i="1" s="1"/>
  <c r="F114" i="1"/>
  <c r="N114" i="1" s="1"/>
  <c r="E111" i="1"/>
  <c r="E110" i="1"/>
  <c r="L111" i="1"/>
  <c r="J111" i="1"/>
  <c r="L110" i="1"/>
  <c r="J110" i="1"/>
  <c r="E109" i="1"/>
  <c r="E108" i="1"/>
  <c r="E107" i="1"/>
  <c r="L109" i="1"/>
  <c r="J109" i="1"/>
  <c r="L108" i="1"/>
  <c r="J108" i="1"/>
  <c r="L107" i="1"/>
  <c r="J107" i="1"/>
  <c r="E106" i="1"/>
  <c r="E105" i="1"/>
  <c r="E104" i="1"/>
  <c r="L106" i="1"/>
  <c r="J106" i="1"/>
  <c r="L105" i="1"/>
  <c r="J105" i="1"/>
  <c r="L104" i="1"/>
  <c r="J104" i="1"/>
  <c r="L103" i="1"/>
  <c r="L102" i="1"/>
  <c r="E103" i="1"/>
  <c r="E102" i="1"/>
  <c r="J103" i="1"/>
  <c r="J102" i="1"/>
  <c r="F105" i="1" l="1"/>
  <c r="F107" i="1"/>
  <c r="N107" i="1" s="1"/>
  <c r="F109" i="1"/>
  <c r="N109" i="1" s="1"/>
  <c r="N105" i="1"/>
  <c r="F106" i="1"/>
  <c r="N106" i="1" s="1"/>
  <c r="F108" i="1"/>
  <c r="N108" i="1" s="1"/>
  <c r="F110" i="1"/>
  <c r="N110" i="1" s="1"/>
  <c r="F111" i="1"/>
  <c r="N111" i="1" s="1"/>
  <c r="F112" i="1"/>
  <c r="N112" i="1" s="1"/>
  <c r="F104" i="1"/>
  <c r="N104" i="1" s="1"/>
  <c r="F103" i="1"/>
  <c r="N103" i="1"/>
  <c r="E101" i="1" l="1"/>
  <c r="E100" i="1"/>
  <c r="E99" i="1"/>
  <c r="L101" i="1"/>
  <c r="J101" i="1"/>
  <c r="L100" i="1"/>
  <c r="J100" i="1"/>
  <c r="L99" i="1"/>
  <c r="J99" i="1"/>
  <c r="F100" i="1" l="1"/>
  <c r="N100" i="1"/>
  <c r="F101" i="1"/>
  <c r="N101" i="1" s="1"/>
  <c r="F102" i="1"/>
  <c r="N102" i="1" s="1"/>
  <c r="L98" i="1"/>
  <c r="E98" i="1"/>
  <c r="J98" i="1"/>
  <c r="E97" i="1"/>
  <c r="L97" i="1"/>
  <c r="J97" i="1"/>
  <c r="L96" i="1"/>
  <c r="E96" i="1"/>
  <c r="E95" i="1"/>
  <c r="J96" i="1"/>
  <c r="L95" i="1"/>
  <c r="J95" i="1"/>
  <c r="F98" i="1" l="1"/>
  <c r="N98" i="1" s="1"/>
  <c r="F96" i="1"/>
  <c r="N96" i="1" s="1"/>
  <c r="F99" i="1"/>
  <c r="N99" i="1" s="1"/>
  <c r="F97" i="1"/>
  <c r="N97" i="1" s="1"/>
  <c r="E94" i="1"/>
  <c r="E93" i="1"/>
  <c r="E92" i="1"/>
  <c r="L94" i="1"/>
  <c r="J94" i="1"/>
  <c r="L93" i="1"/>
  <c r="J93" i="1"/>
  <c r="L92" i="1"/>
  <c r="J92" i="1"/>
  <c r="F93" i="1" l="1"/>
  <c r="N93" i="1" s="1"/>
  <c r="F94" i="1"/>
  <c r="N94" i="1" s="1"/>
  <c r="F95" i="1"/>
  <c r="N95" i="1" s="1"/>
  <c r="E91" i="1"/>
  <c r="L91" i="1"/>
  <c r="J91" i="1"/>
  <c r="E90" i="1"/>
  <c r="L90" i="1"/>
  <c r="J90" i="1"/>
  <c r="F91" i="1" l="1"/>
  <c r="N91" i="1" s="1"/>
  <c r="F92" i="1"/>
  <c r="N92" i="1" s="1"/>
  <c r="E89" i="1"/>
  <c r="L89" i="1"/>
  <c r="J89" i="1"/>
  <c r="F90" i="1" l="1"/>
  <c r="N90" i="1" s="1"/>
  <c r="E88" i="1"/>
  <c r="F89" i="1" s="1"/>
  <c r="N89" i="1" s="1"/>
  <c r="L88" i="1"/>
  <c r="J88" i="1"/>
  <c r="E87" i="1"/>
  <c r="E86" i="1"/>
  <c r="L87" i="1"/>
  <c r="J87" i="1"/>
  <c r="L86" i="1"/>
  <c r="J86" i="1"/>
  <c r="E85" i="1"/>
  <c r="E84" i="1"/>
  <c r="L85" i="1"/>
  <c r="J85" i="1"/>
  <c r="L84" i="1"/>
  <c r="J84" i="1"/>
  <c r="F85" i="1" l="1"/>
  <c r="N85" i="1" s="1"/>
  <c r="F88" i="1"/>
  <c r="N88" i="1" s="1"/>
  <c r="F86" i="1"/>
  <c r="N86" i="1" s="1"/>
  <c r="F87" i="1"/>
  <c r="N87" i="1" s="1"/>
  <c r="E83" i="1"/>
  <c r="E82" i="1"/>
  <c r="L83" i="1"/>
  <c r="J83" i="1"/>
  <c r="L82" i="1"/>
  <c r="J82" i="1"/>
  <c r="F83" i="1" l="1"/>
  <c r="N83" i="1" s="1"/>
  <c r="F84" i="1"/>
  <c r="N84" i="1" s="1"/>
  <c r="E81" i="1"/>
  <c r="E80" i="1"/>
  <c r="L81" i="1"/>
  <c r="J81" i="1"/>
  <c r="L80" i="1"/>
  <c r="J80" i="1"/>
  <c r="F81" i="1" l="1"/>
  <c r="N81" i="1" s="1"/>
  <c r="F82" i="1"/>
  <c r="N82" i="1" s="1"/>
  <c r="L79" i="1"/>
  <c r="L78" i="1"/>
  <c r="E79" i="1"/>
  <c r="F80" i="1" s="1"/>
  <c r="N80" i="1" s="1"/>
  <c r="J79" i="1"/>
  <c r="E78" i="1"/>
  <c r="E77" i="1"/>
  <c r="J78" i="1"/>
  <c r="L77" i="1"/>
  <c r="J77" i="1"/>
  <c r="F79" i="1" l="1"/>
  <c r="F78" i="1"/>
  <c r="N79" i="1"/>
  <c r="N78" i="1"/>
  <c r="L76" i="1" l="1"/>
  <c r="L75" i="1"/>
  <c r="E76" i="1"/>
  <c r="E75" i="1"/>
  <c r="J76" i="1"/>
  <c r="J75" i="1"/>
  <c r="F76" i="1" l="1"/>
  <c r="N76" i="1" s="1"/>
  <c r="F77" i="1"/>
  <c r="N77" i="1" s="1"/>
  <c r="E74" i="1" l="1"/>
  <c r="E73" i="1"/>
  <c r="L74" i="1"/>
  <c r="J74" i="1"/>
  <c r="L73" i="1"/>
  <c r="J73" i="1"/>
  <c r="E72" i="1"/>
  <c r="E71" i="1"/>
  <c r="L72" i="1"/>
  <c r="J72" i="1"/>
  <c r="L71" i="1"/>
  <c r="J71" i="1"/>
  <c r="F72" i="1" l="1"/>
  <c r="N72" i="1" s="1"/>
  <c r="F73" i="1"/>
  <c r="N73" i="1" s="1"/>
  <c r="F74" i="1"/>
  <c r="N74" i="1" s="1"/>
  <c r="F75" i="1"/>
  <c r="N75" i="1" s="1"/>
  <c r="E70" i="1"/>
  <c r="L70" i="1"/>
  <c r="J70" i="1"/>
  <c r="F71" i="1" l="1"/>
  <c r="N71" i="1" s="1"/>
  <c r="L69" i="1"/>
  <c r="E69" i="1"/>
  <c r="E68" i="1"/>
  <c r="F68" i="1" s="1"/>
  <c r="L68" i="1"/>
  <c r="J69" i="1"/>
  <c r="J68" i="1"/>
  <c r="L67" i="1"/>
  <c r="L66" i="1"/>
  <c r="E67" i="1"/>
  <c r="E66" i="1"/>
  <c r="J67" i="1"/>
  <c r="J66" i="1"/>
  <c r="E65" i="1"/>
  <c r="E64" i="1"/>
  <c r="E63" i="1"/>
  <c r="L65" i="1"/>
  <c r="J65" i="1"/>
  <c r="L64" i="1"/>
  <c r="J64" i="1"/>
  <c r="L63" i="1"/>
  <c r="J63" i="1"/>
  <c r="F66" i="1" l="1"/>
  <c r="N68" i="1"/>
  <c r="N66" i="1"/>
  <c r="F69" i="1"/>
  <c r="F70" i="1"/>
  <c r="N70" i="1" s="1"/>
  <c r="F64" i="1"/>
  <c r="N64" i="1" s="1"/>
  <c r="N69" i="1"/>
  <c r="F67" i="1"/>
  <c r="N67" i="1" s="1"/>
  <c r="F65" i="1"/>
  <c r="N65" i="1" s="1"/>
  <c r="E62" i="1" l="1"/>
  <c r="E61" i="1"/>
  <c r="L62" i="1"/>
  <c r="J62" i="1"/>
  <c r="L61" i="1"/>
  <c r="J61" i="1"/>
  <c r="E60" i="1"/>
  <c r="L60" i="1"/>
  <c r="J60" i="1"/>
  <c r="F61" i="1" l="1"/>
  <c r="N61" i="1" s="1"/>
  <c r="F62" i="1"/>
  <c r="N62" i="1" s="1"/>
  <c r="F63" i="1"/>
  <c r="N63" i="1" s="1"/>
  <c r="E59" i="1" l="1"/>
  <c r="F60" i="1" s="1"/>
  <c r="N60" i="1" s="1"/>
  <c r="E58" i="1"/>
  <c r="L59" i="1"/>
  <c r="L58" i="1"/>
  <c r="J59" i="1"/>
  <c r="J58" i="1"/>
  <c r="F59" i="1" l="1"/>
  <c r="N59" i="1" s="1"/>
  <c r="E57" i="1"/>
  <c r="F58" i="1" s="1"/>
  <c r="N58" i="1" s="1"/>
  <c r="E56" i="1"/>
  <c r="F57" i="1" s="1"/>
  <c r="E55" i="1"/>
  <c r="F55" i="1" s="1"/>
  <c r="N55" i="1" s="1"/>
  <c r="L57" i="1"/>
  <c r="N57" i="1" s="1"/>
  <c r="J57" i="1"/>
  <c r="L56" i="1"/>
  <c r="J56" i="1"/>
  <c r="L55" i="1"/>
  <c r="J55" i="1"/>
  <c r="E54" i="1"/>
  <c r="E53" i="1"/>
  <c r="E52" i="1"/>
  <c r="E51" i="1"/>
  <c r="E50" i="1"/>
  <c r="E49" i="1"/>
  <c r="E48" i="1"/>
  <c r="E47" i="1"/>
  <c r="F48" i="1" s="1"/>
  <c r="E46" i="1"/>
  <c r="F47" i="1" s="1"/>
  <c r="E45" i="1"/>
  <c r="F46" i="1" s="1"/>
  <c r="E44" i="1"/>
  <c r="F45" i="1" s="1"/>
  <c r="N45" i="1" s="1"/>
  <c r="E43" i="1"/>
  <c r="E42" i="1"/>
  <c r="E41" i="1"/>
  <c r="E40" i="1"/>
  <c r="E39" i="1"/>
  <c r="E38" i="1"/>
  <c r="E37" i="1"/>
  <c r="F38" i="1" s="1"/>
  <c r="E36" i="1"/>
  <c r="F37" i="1" s="1"/>
  <c r="N37" i="1" s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L54" i="1"/>
  <c r="J54" i="1"/>
  <c r="L53" i="1"/>
  <c r="J53" i="1"/>
  <c r="L52" i="1"/>
  <c r="J52" i="1"/>
  <c r="L51" i="1"/>
  <c r="J51" i="1"/>
  <c r="L50" i="1"/>
  <c r="J50" i="1"/>
  <c r="L49" i="1"/>
  <c r="J49" i="1"/>
  <c r="L48" i="1"/>
  <c r="J48" i="1"/>
  <c r="L47" i="1"/>
  <c r="J47" i="1"/>
  <c r="L46" i="1"/>
  <c r="L45" i="1"/>
  <c r="J46" i="1"/>
  <c r="J45" i="1"/>
  <c r="L44" i="1"/>
  <c r="J44" i="1"/>
  <c r="L43" i="1"/>
  <c r="J43" i="1"/>
  <c r="L42" i="1"/>
  <c r="J42" i="1"/>
  <c r="L41" i="1"/>
  <c r="J41" i="1"/>
  <c r="L40" i="1"/>
  <c r="J40" i="1"/>
  <c r="L39" i="1"/>
  <c r="J39" i="1"/>
  <c r="L38" i="1"/>
  <c r="J38" i="1"/>
  <c r="L37" i="1"/>
  <c r="J37" i="1"/>
  <c r="L36" i="1"/>
  <c r="J36" i="1"/>
  <c r="N38" i="1" l="1"/>
  <c r="N46" i="1"/>
  <c r="F49" i="1"/>
  <c r="F53" i="1"/>
  <c r="N53" i="1" s="1"/>
  <c r="N47" i="1"/>
  <c r="F36" i="1"/>
  <c r="N36" i="1" s="1"/>
  <c r="F54" i="1"/>
  <c r="N54" i="1"/>
  <c r="F39" i="1"/>
  <c r="N39" i="1" s="1"/>
  <c r="F40" i="1"/>
  <c r="N40" i="1" s="1"/>
  <c r="F41" i="1"/>
  <c r="N41" i="1" s="1"/>
  <c r="F50" i="1"/>
  <c r="N50" i="1" s="1"/>
  <c r="N48" i="1"/>
  <c r="N49" i="1"/>
  <c r="F43" i="1"/>
  <c r="N43" i="1" s="1"/>
  <c r="F51" i="1"/>
  <c r="N51" i="1" s="1"/>
  <c r="F44" i="1"/>
  <c r="N44" i="1" s="1"/>
  <c r="F52" i="1"/>
  <c r="N52" i="1" s="1"/>
  <c r="F56" i="1"/>
  <c r="N56" i="1" s="1"/>
  <c r="F42" i="1"/>
  <c r="N42" i="1" s="1"/>
  <c r="F35" i="1"/>
  <c r="F34" i="1"/>
  <c r="F33" i="1"/>
  <c r="F31" i="1"/>
  <c r="F30" i="1"/>
  <c r="L35" i="1"/>
  <c r="J35" i="1"/>
  <c r="L34" i="1"/>
  <c r="J34" i="1"/>
  <c r="L33" i="1"/>
  <c r="L32" i="1"/>
  <c r="J33" i="1"/>
  <c r="J32" i="1"/>
  <c r="L31" i="1"/>
  <c r="J31" i="1"/>
  <c r="L30" i="1"/>
  <c r="J30" i="1"/>
  <c r="F29" i="1"/>
  <c r="F28" i="1"/>
  <c r="F27" i="1"/>
  <c r="F26" i="1"/>
  <c r="F25" i="1"/>
  <c r="F24" i="1"/>
  <c r="L29" i="1"/>
  <c r="J29" i="1"/>
  <c r="L28" i="1"/>
  <c r="J28" i="1"/>
  <c r="L27" i="1"/>
  <c r="J27" i="1"/>
  <c r="L26" i="1"/>
  <c r="J26" i="1"/>
  <c r="L25" i="1"/>
  <c r="J25" i="1"/>
  <c r="L24" i="1"/>
  <c r="J24" i="1"/>
  <c r="F23" i="1"/>
  <c r="F22" i="1"/>
  <c r="F21" i="1"/>
  <c r="F20" i="1"/>
  <c r="F19" i="1"/>
  <c r="F18" i="1"/>
  <c r="F17" i="1"/>
  <c r="L23" i="1"/>
  <c r="L22" i="1"/>
  <c r="L21" i="1"/>
  <c r="J23" i="1"/>
  <c r="J22" i="1"/>
  <c r="J21" i="1"/>
  <c r="L20" i="1"/>
  <c r="J20" i="1"/>
  <c r="L19" i="1"/>
  <c r="J19" i="1"/>
  <c r="L18" i="1"/>
  <c r="J18" i="1"/>
  <c r="L17" i="1"/>
  <c r="J17" i="1"/>
  <c r="F16" i="1"/>
  <c r="F15" i="1"/>
  <c r="N15" i="1" s="1"/>
  <c r="F14" i="1"/>
  <c r="F12" i="1"/>
  <c r="L16" i="1"/>
  <c r="J16" i="1"/>
  <c r="L15" i="1"/>
  <c r="J15" i="1"/>
  <c r="L14" i="1"/>
  <c r="J14" i="1"/>
  <c r="L13" i="1"/>
  <c r="J13" i="1"/>
  <c r="L12" i="1"/>
  <c r="J12" i="1"/>
  <c r="N20" i="1" l="1"/>
  <c r="N21" i="1"/>
  <c r="N26" i="1"/>
  <c r="N31" i="1"/>
  <c r="N12" i="1"/>
  <c r="N18" i="1"/>
  <c r="N22" i="1"/>
  <c r="N23" i="1"/>
  <c r="N16" i="1"/>
  <c r="N28" i="1"/>
  <c r="N35" i="1"/>
  <c r="N29" i="1"/>
  <c r="N30" i="1"/>
  <c r="N24" i="1"/>
  <c r="N17" i="1"/>
  <c r="N25" i="1"/>
  <c r="N19" i="1"/>
  <c r="N27" i="1"/>
  <c r="N33" i="1"/>
  <c r="N14" i="1"/>
  <c r="N34" i="1"/>
  <c r="F32" i="1"/>
  <c r="N32" i="1" s="1"/>
  <c r="F13" i="1"/>
  <c r="N13" i="1" s="1"/>
  <c r="F11" i="1" l="1"/>
  <c r="F10" i="1"/>
  <c r="F9" i="1"/>
  <c r="F8" i="1"/>
  <c r="L11" i="1"/>
  <c r="J11" i="1"/>
  <c r="L10" i="1"/>
  <c r="N10" i="1" s="1"/>
  <c r="J10" i="1"/>
  <c r="L9" i="1"/>
  <c r="J9" i="1"/>
  <c r="L8" i="1"/>
  <c r="J8" i="1"/>
  <c r="N11" i="1" l="1"/>
  <c r="N9" i="1"/>
  <c r="N8" i="1"/>
  <c r="M2" i="1"/>
  <c r="L7" i="1"/>
  <c r="L6" i="1"/>
  <c r="L5" i="1"/>
  <c r="N5" i="1" s="1"/>
  <c r="L4" i="1"/>
  <c r="N4" i="1" s="1"/>
  <c r="L3" i="1"/>
  <c r="L2" i="1"/>
  <c r="F7" i="1"/>
  <c r="F6" i="1"/>
  <c r="F5" i="1"/>
  <c r="F4" i="1"/>
  <c r="F3" i="1"/>
  <c r="J7" i="1"/>
  <c r="J6" i="1"/>
  <c r="J5" i="1"/>
  <c r="J4" i="1"/>
  <c r="J3" i="1"/>
  <c r="J2" i="1"/>
  <c r="N6" i="1" l="1"/>
  <c r="M3" i="1"/>
  <c r="N7" i="1"/>
  <c r="N3" i="1"/>
  <c r="H2" i="1"/>
  <c r="H3" i="1" s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M4" i="1" l="1"/>
  <c r="M5" i="1" l="1"/>
  <c r="M6" i="1" l="1"/>
  <c r="M7" i="1" l="1"/>
  <c r="M8" i="1" l="1"/>
  <c r="M9" i="1" l="1"/>
  <c r="M10" i="1" l="1"/>
  <c r="M11" i="1" l="1"/>
  <c r="M12" i="1" l="1"/>
  <c r="M13" i="1" l="1"/>
  <c r="M14" i="1" l="1"/>
  <c r="M15" i="1" l="1"/>
  <c r="M16" i="1" l="1"/>
  <c r="M17" i="1" l="1"/>
  <c r="M18" i="1" l="1"/>
  <c r="M19" i="1" l="1"/>
  <c r="M20" i="1" l="1"/>
  <c r="M21" i="1" l="1"/>
  <c r="M22" i="1" l="1"/>
  <c r="M23" i="1" l="1"/>
  <c r="M24" i="1" l="1"/>
  <c r="M25" i="1" l="1"/>
  <c r="M26" i="1" l="1"/>
  <c r="M27" i="1" l="1"/>
  <c r="M28" i="1" l="1"/>
  <c r="M29" i="1" l="1"/>
  <c r="M30" i="1" l="1"/>
  <c r="M31" i="1" l="1"/>
  <c r="M32" i="1" l="1"/>
  <c r="M33" i="1" l="1"/>
  <c r="M34" i="1" l="1"/>
  <c r="M35" i="1" l="1"/>
  <c r="M36" i="1" l="1"/>
  <c r="M37" i="1" l="1"/>
  <c r="M38" i="1" l="1"/>
  <c r="M39" i="1" l="1"/>
  <c r="M40" i="1" l="1"/>
  <c r="M41" i="1" l="1"/>
  <c r="M42" i="1" l="1"/>
  <c r="M43" i="1" l="1"/>
  <c r="M44" i="1" l="1"/>
  <c r="M45" i="1" l="1"/>
  <c r="M46" i="1" l="1"/>
  <c r="M47" i="1" l="1"/>
  <c r="M48" i="1" l="1"/>
  <c r="M49" i="1" l="1"/>
  <c r="M50" i="1" l="1"/>
  <c r="M51" i="1" l="1"/>
  <c r="M52" i="1" l="1"/>
  <c r="M53" i="1" l="1"/>
  <c r="M54" i="1" l="1"/>
  <c r="M55" i="1" l="1"/>
  <c r="M56" i="1" l="1"/>
  <c r="M57" i="1" l="1"/>
  <c r="M58" i="1" l="1"/>
  <c r="M59" i="1" l="1"/>
  <c r="M60" i="1" l="1"/>
  <c r="M61" i="1" l="1"/>
  <c r="M62" i="1" l="1"/>
  <c r="M63" i="1" l="1"/>
  <c r="M64" i="1" l="1"/>
  <c r="M65" i="1" l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</calcChain>
</file>

<file path=xl/sharedStrings.xml><?xml version="1.0" encoding="utf-8"?>
<sst xmlns="http://schemas.openxmlformats.org/spreadsheetml/2006/main" count="31" uniqueCount="31">
  <si>
    <t>Date and time</t>
  </si>
  <si>
    <t>Fractional DOY</t>
  </si>
  <si>
    <t>Sampling interval (hr)</t>
  </si>
  <si>
    <t>ΔV (mL)</t>
  </si>
  <si>
    <t>Cumulative V (mL)</t>
  </si>
  <si>
    <t>Pressure (psi)</t>
  </si>
  <si>
    <t>Pressure (MPa)</t>
  </si>
  <si>
    <t>Room T (deg C)</t>
  </si>
  <si>
    <t>CH4 mol</t>
  </si>
  <si>
    <t>Cumulative CH4 mol</t>
  </si>
  <si>
    <t>Removal rate (mmol/hr)</t>
  </si>
  <si>
    <t>Cumulative free gas CH4 (mol)</t>
  </si>
  <si>
    <t>Cumulative hydrate CH4 (mol)</t>
  </si>
  <si>
    <t>Free gas in sample (mol)</t>
  </si>
  <si>
    <t>Gas V (mL)</t>
  </si>
  <si>
    <t>Hydrate in sample (mol)</t>
  </si>
  <si>
    <t>Hydrate mass (g)</t>
  </si>
  <si>
    <t>Hydrate V (mL)</t>
  </si>
  <si>
    <t>Water addition (g)</t>
  </si>
  <si>
    <t>Water addition (mL)</t>
  </si>
  <si>
    <t>Water volume</t>
  </si>
  <si>
    <t>Sw</t>
  </si>
  <si>
    <t>Sh</t>
  </si>
  <si>
    <t>Sg</t>
  </si>
  <si>
    <t>Methane solubility (mol/kg)</t>
  </si>
  <si>
    <t>Dissolved CH4 (mol)</t>
  </si>
  <si>
    <t>R:</t>
  </si>
  <si>
    <t>Sample V (mL):</t>
  </si>
  <si>
    <t>Porosity:</t>
  </si>
  <si>
    <t>Pore V (mL):</t>
  </si>
  <si>
    <t>Confining T (C):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</si>
</sst>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yy\ h:mm:ss"/>
    <numFmt numFmtId="165" formatCode="0.000"/>
    <numFmt numFmtId="166" formatCode="0.00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/>
    <xf numFmtId="0" fontId="1" fillId="0" borderId="0" xfId="0" applyFont="1"/>
    <xf numFmtId="165" fontId="1" fillId="0" borderId="0" xfId="0" applyNumberFormat="1" applyFont="1"/>
    <xf numFmtId="164" fontId="2" fillId="0" borderId="0" xfId="0" applyNumberFormat="1" applyFont="1"/>
    <xf numFmtId="166" fontId="1" fillId="0" borderId="0" xfId="0" applyNumberFormat="1" applyFont="1"/>
    <xf numFmtId="164" fontId="0" fillId="0" borderId="0" xfId="0" applyNumberFormat="1"/>
    <xf numFmtId="0" fontId="0" fillId="0" borderId="0" xfId="0" applyNumberFormat="1"/>
    <xf numFmtId="166" fontId="0" fillId="0" borderId="0" xfId="0" applyNumberFormat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1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3E11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3E11FB"/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</c:marker>
          <c:xVal>
            <c:numRef>
              <c:f>Sheet1!$M$2:$M$300</c:f>
              <c:numCache>
                <c:formatCode>0.00000</c:formatCode>
                <c:ptCount val="299"/>
                <c:pt idx="0">
                  <c:v>1.3954745640074578E-3</c:v>
                </c:pt>
                <c:pt idx="1">
                  <c:v>2.7499513760527116E-3</c:v>
                </c:pt>
                <c:pt idx="2">
                  <c:v>4.021824640379144E-3</c:v>
                </c:pt>
                <c:pt idx="3">
                  <c:v>5.2559520992710631E-3</c:v>
                </c:pt>
                <c:pt idx="4">
                  <c:v>6.4074545588960283E-3</c:v>
                </c:pt>
                <c:pt idx="5">
                  <c:v>7.477103904987412E-3</c:v>
                </c:pt>
                <c:pt idx="6">
                  <c:v>8.6286452247115817E-3</c:v>
                </c:pt>
                <c:pt idx="7">
                  <c:v>1.0152845269964966E-2</c:v>
                </c:pt>
                <c:pt idx="8">
                  <c:v>1.1265588342605912E-2</c:v>
                </c:pt>
                <c:pt idx="9">
                  <c:v>1.2419193007606981E-2</c:v>
                </c:pt>
                <c:pt idx="10">
                  <c:v>1.3488373130094546E-2</c:v>
                </c:pt>
                <c:pt idx="11">
                  <c:v>1.4474975709746134E-2</c:v>
                </c:pt>
                <c:pt idx="12">
                  <c:v>1.5505293369598862E-2</c:v>
                </c:pt>
                <c:pt idx="13">
                  <c:v>1.6370789473273317E-2</c:v>
                </c:pt>
                <c:pt idx="14">
                  <c:v>1.7400515136633751E-2</c:v>
                </c:pt>
                <c:pt idx="15">
                  <c:v>1.8428468885262037E-2</c:v>
                </c:pt>
                <c:pt idx="16">
                  <c:v>1.9209581958615017E-2</c:v>
                </c:pt>
                <c:pt idx="17">
                  <c:v>2.0031944957517648E-2</c:v>
                </c:pt>
                <c:pt idx="18">
                  <c:v>2.0896739141600031E-2</c:v>
                </c:pt>
                <c:pt idx="19">
                  <c:v>2.1678036713249454E-2</c:v>
                </c:pt>
                <c:pt idx="20">
                  <c:v>2.2460258085277504E-2</c:v>
                </c:pt>
                <c:pt idx="21">
                  <c:v>2.3241397510194928E-2</c:v>
                </c:pt>
                <c:pt idx="22">
                  <c:v>2.4021852371776509E-2</c:v>
                </c:pt>
                <c:pt idx="23">
                  <c:v>2.4761779346927575E-2</c:v>
                </c:pt>
                <c:pt idx="24">
                  <c:v>2.5501606500564288E-2</c:v>
                </c:pt>
                <c:pt idx="25">
                  <c:v>2.6200167224078287E-2</c:v>
                </c:pt>
                <c:pt idx="26">
                  <c:v>2.681681463742018E-2</c:v>
                </c:pt>
                <c:pt idx="27">
                  <c:v>2.7556816496386159E-2</c:v>
                </c:pt>
                <c:pt idx="28">
                  <c:v>2.8214640309657674E-2</c:v>
                </c:pt>
                <c:pt idx="29">
                  <c:v>2.887261951088535E-2</c:v>
                </c:pt>
                <c:pt idx="30">
                  <c:v>2.9448429034781176E-2</c:v>
                </c:pt>
                <c:pt idx="31">
                  <c:v>3.0064743799484719E-2</c:v>
                </c:pt>
                <c:pt idx="32">
                  <c:v>3.0681557671839527E-2</c:v>
                </c:pt>
                <c:pt idx="33">
                  <c:v>3.1257056430290357E-2</c:v>
                </c:pt>
                <c:pt idx="34">
                  <c:v>3.1751491861094217E-2</c:v>
                </c:pt>
                <c:pt idx="35">
                  <c:v>3.2286316534139908E-2</c:v>
                </c:pt>
                <c:pt idx="36">
                  <c:v>3.2737900061470607E-2</c:v>
                </c:pt>
                <c:pt idx="37">
                  <c:v>3.3148624246052791E-2</c:v>
                </c:pt>
                <c:pt idx="38">
                  <c:v>3.3682925836722902E-2</c:v>
                </c:pt>
                <c:pt idx="39">
                  <c:v>3.4093539310247549E-2</c:v>
                </c:pt>
                <c:pt idx="40">
                  <c:v>3.4463765050421868E-2</c:v>
                </c:pt>
                <c:pt idx="41">
                  <c:v>3.4915637800668343E-2</c:v>
                </c:pt>
                <c:pt idx="42">
                  <c:v>3.5367662922357442E-2</c:v>
                </c:pt>
                <c:pt idx="43">
                  <c:v>3.5737701301327224E-2</c:v>
                </c:pt>
                <c:pt idx="44">
                  <c:v>3.614874411300889E-2</c:v>
                </c:pt>
                <c:pt idx="45">
                  <c:v>3.6518433257968587E-2</c:v>
                </c:pt>
                <c:pt idx="46">
                  <c:v>3.6847200973102817E-2</c:v>
                </c:pt>
                <c:pt idx="47">
                  <c:v>3.7258299248664077E-2</c:v>
                </c:pt>
                <c:pt idx="48">
                  <c:v>3.7586458319133986E-2</c:v>
                </c:pt>
                <c:pt idx="49">
                  <c:v>3.795664657189031E-2</c:v>
                </c:pt>
                <c:pt idx="50">
                  <c:v>3.8244328023902471E-2</c:v>
                </c:pt>
                <c:pt idx="51">
                  <c:v>3.8573251027431164E-2</c:v>
                </c:pt>
                <c:pt idx="52">
                  <c:v>3.894353926351031E-2</c:v>
                </c:pt>
                <c:pt idx="53">
                  <c:v>3.931378999951491E-2</c:v>
                </c:pt>
                <c:pt idx="54">
                  <c:v>3.9684128247511406E-2</c:v>
                </c:pt>
                <c:pt idx="55">
                  <c:v>4.0012774053160838E-2</c:v>
                </c:pt>
                <c:pt idx="56">
                  <c:v>4.0300581681248442E-2</c:v>
                </c:pt>
                <c:pt idx="57">
                  <c:v>4.0671170191610123E-2</c:v>
                </c:pt>
                <c:pt idx="58">
                  <c:v>4.1000193100880496E-2</c:v>
                </c:pt>
                <c:pt idx="59">
                  <c:v>4.1329027350225832E-2</c:v>
                </c:pt>
                <c:pt idx="60">
                  <c:v>4.3426265282797596E-2</c:v>
                </c:pt>
                <c:pt idx="61">
                  <c:v>4.3755621649967304E-2</c:v>
                </c:pt>
                <c:pt idx="62">
                  <c:v>4.4125809902723627E-2</c:v>
                </c:pt>
                <c:pt idx="63">
                  <c:v>4.4455021688520564E-2</c:v>
                </c:pt>
                <c:pt idx="64">
                  <c:v>4.4786923296220929E-2</c:v>
                </c:pt>
                <c:pt idx="65">
                  <c:v>4.5115635586742878E-2</c:v>
                </c:pt>
                <c:pt idx="66">
                  <c:v>4.5406415765238177E-2</c:v>
                </c:pt>
                <c:pt idx="67">
                  <c:v>4.7546942901189465E-2</c:v>
                </c:pt>
                <c:pt idx="68">
                  <c:v>4.7917231137268611E-2</c:v>
                </c:pt>
                <c:pt idx="69">
                  <c:v>4.9768547313196007E-2</c:v>
                </c:pt>
                <c:pt idx="70">
                  <c:v>5.1991027060443069E-2</c:v>
                </c:pt>
                <c:pt idx="71">
                  <c:v>5.4253364963168939E-2</c:v>
                </c:pt>
                <c:pt idx="72">
                  <c:v>5.6394036714675133E-2</c:v>
                </c:pt>
                <c:pt idx="73">
                  <c:v>5.8534419254609539E-2</c:v>
                </c:pt>
                <c:pt idx="74">
                  <c:v>6.0673934628519458E-2</c:v>
                </c:pt>
                <c:pt idx="75">
                  <c:v>6.2277704812250805E-2</c:v>
                </c:pt>
                <c:pt idx="76">
                  <c:v>6.3717909110014959E-2</c:v>
                </c:pt>
                <c:pt idx="77">
                  <c:v>6.515587993068056E-2</c:v>
                </c:pt>
                <c:pt idx="78">
                  <c:v>6.6556496188480974E-2</c:v>
                </c:pt>
                <c:pt idx="79">
                  <c:v>6.7749727740717469E-2</c:v>
                </c:pt>
                <c:pt idx="80">
                  <c:v>6.9190077941054598E-2</c:v>
                </c:pt>
                <c:pt idx="81">
                  <c:v>7.0668685005550472E-2</c:v>
                </c:pt>
                <c:pt idx="82">
                  <c:v>7.2191186691758294E-2</c:v>
                </c:pt>
                <c:pt idx="83">
                  <c:v>7.3672189635776694E-2</c:v>
                </c:pt>
                <c:pt idx="84">
                  <c:v>7.5195102697744098E-2</c:v>
                </c:pt>
                <c:pt idx="85">
                  <c:v>7.6799955961120034E-2</c:v>
                </c:pt>
                <c:pt idx="86">
                  <c:v>7.8404809224495969E-2</c:v>
                </c:pt>
                <c:pt idx="87">
                  <c:v>8.0174860509994159E-2</c:v>
                </c:pt>
                <c:pt idx="88">
                  <c:v>8.1738563689693788E-2</c:v>
                </c:pt>
                <c:pt idx="89">
                  <c:v>8.3383900346221701E-2</c:v>
                </c:pt>
                <c:pt idx="90">
                  <c:v>8.5112437328393867E-2</c:v>
                </c:pt>
                <c:pt idx="91">
                  <c:v>8.6713398334722511E-2</c:v>
                </c:pt>
                <c:pt idx="92">
                  <c:v>8.84834496202207E-2</c:v>
                </c:pt>
                <c:pt idx="93">
                  <c:v>9.0335578627053797E-2</c:v>
                </c:pt>
                <c:pt idx="94">
                  <c:v>9.2227588060088836E-2</c:v>
                </c:pt>
                <c:pt idx="95">
                  <c:v>9.4197868869396753E-2</c:v>
                </c:pt>
                <c:pt idx="96">
                  <c:v>9.6206761272277036E-2</c:v>
                </c:pt>
                <c:pt idx="97">
                  <c:v>9.8180365879299639E-2</c:v>
                </c:pt>
                <c:pt idx="98">
                  <c:v>0.10015104495309753</c:v>
                </c:pt>
                <c:pt idx="99">
                  <c:v>0.10216685451578923</c:v>
                </c:pt>
                <c:pt idx="100">
                  <c:v>0.10418048886667834</c:v>
                </c:pt>
                <c:pt idx="101">
                  <c:v>0.10619276609247839</c:v>
                </c:pt>
                <c:pt idx="102">
                  <c:v>0.10824576428667282</c:v>
                </c:pt>
                <c:pt idx="103">
                  <c:v>0.11025831279112554</c:v>
                </c:pt>
                <c:pt idx="104">
                  <c:v>0.11227671152952731</c:v>
                </c:pt>
                <c:pt idx="105">
                  <c:v>0.11425184885217529</c:v>
                </c:pt>
                <c:pt idx="106">
                  <c:v>0.1163069935924259</c:v>
                </c:pt>
                <c:pt idx="107">
                  <c:v>0.11827979946566938</c:v>
                </c:pt>
                <c:pt idx="108">
                  <c:v>0.12025507018045099</c:v>
                </c:pt>
                <c:pt idx="109">
                  <c:v>0.12235485889398065</c:v>
                </c:pt>
                <c:pt idx="110">
                  <c:v>0.12437162159031002</c:v>
                </c:pt>
                <c:pt idx="111">
                  <c:v>0.12638852052217128</c:v>
                </c:pt>
                <c:pt idx="112">
                  <c:v>0.12836365784481926</c:v>
                </c:pt>
                <c:pt idx="113">
                  <c:v>0.13038157913015369</c:v>
                </c:pt>
                <c:pt idx="114">
                  <c:v>0.13231432781311198</c:v>
                </c:pt>
                <c:pt idx="115">
                  <c:v>0.13428826541679501</c:v>
                </c:pt>
                <c:pt idx="116">
                  <c:v>0.13634237094550625</c:v>
                </c:pt>
                <c:pt idx="117">
                  <c:v>0.13827551101838986</c:v>
                </c:pt>
                <c:pt idx="118">
                  <c:v>0.14024891588133914</c:v>
                </c:pt>
                <c:pt idx="119">
                  <c:v>0.14214028696306913</c:v>
                </c:pt>
                <c:pt idx="120">
                  <c:v>0.14407630207949532</c:v>
                </c:pt>
                <c:pt idx="121">
                  <c:v>0.14604990668651791</c:v>
                </c:pt>
                <c:pt idx="122">
                  <c:v>0.14794204384152498</c:v>
                </c:pt>
                <c:pt idx="123">
                  <c:v>0.14983424486398483</c:v>
                </c:pt>
                <c:pt idx="124">
                  <c:v>0.15172657363428577</c:v>
                </c:pt>
                <c:pt idx="125">
                  <c:v>0.1536176894960877</c:v>
                </c:pt>
                <c:pt idx="126">
                  <c:v>0.15542682705252509</c:v>
                </c:pt>
                <c:pt idx="127">
                  <c:v>0.15702881334735044</c:v>
                </c:pt>
                <c:pt idx="128">
                  <c:v>0.15826198337609582</c:v>
                </c:pt>
                <c:pt idx="129">
                  <c:v>0.15970209042189848</c:v>
                </c:pt>
                <c:pt idx="130">
                  <c:v>0.1613045088101277</c:v>
                </c:pt>
                <c:pt idx="131">
                  <c:v>0.16290849549282077</c:v>
                </c:pt>
                <c:pt idx="132">
                  <c:v>0.16459576287035854</c:v>
                </c:pt>
                <c:pt idx="133">
                  <c:v>0.16628217602180401</c:v>
                </c:pt>
                <c:pt idx="134">
                  <c:v>0.16768042900849148</c:v>
                </c:pt>
                <c:pt idx="135">
                  <c:v>0.16895526371087011</c:v>
                </c:pt>
                <c:pt idx="136">
                  <c:v>0.17035214965094528</c:v>
                </c:pt>
                <c:pt idx="137">
                  <c:v>0.1715435308575978</c:v>
                </c:pt>
                <c:pt idx="138">
                  <c:v>0.17289960622266509</c:v>
                </c:pt>
                <c:pt idx="139">
                  <c:v>0.1742967747806132</c:v>
                </c:pt>
                <c:pt idx="140">
                  <c:v>0.17515996468514469</c:v>
                </c:pt>
                <c:pt idx="141">
                  <c:v>0.17606456398393758</c:v>
                </c:pt>
                <c:pt idx="142">
                  <c:v>0.17742297543559898</c:v>
                </c:pt>
                <c:pt idx="143">
                  <c:v>0.17882108687960321</c:v>
                </c:pt>
                <c:pt idx="144">
                  <c:v>0.18001399621984962</c:v>
                </c:pt>
                <c:pt idx="145">
                  <c:v>0.18120626165788148</c:v>
                </c:pt>
                <c:pt idx="146">
                  <c:v>0.1827268123403773</c:v>
                </c:pt>
                <c:pt idx="147">
                  <c:v>0.18453521772418383</c:v>
                </c:pt>
                <c:pt idx="148">
                  <c:v>0.18622163087562929</c:v>
                </c:pt>
                <c:pt idx="149">
                  <c:v>0.18782404926385851</c:v>
                </c:pt>
                <c:pt idx="150">
                  <c:v>0.18926226251815204</c:v>
                </c:pt>
                <c:pt idx="151">
                  <c:v>0.19065896010982294</c:v>
                </c:pt>
                <c:pt idx="152">
                  <c:v>0.19205537527410271</c:v>
                </c:pt>
                <c:pt idx="153">
                  <c:v>0.19341099352484215</c:v>
                </c:pt>
                <c:pt idx="154">
                  <c:v>0.19476738905340754</c:v>
                </c:pt>
                <c:pt idx="155">
                  <c:v>0.19604166474977777</c:v>
                </c:pt>
                <c:pt idx="156">
                  <c:v>0.19727520924813172</c:v>
                </c:pt>
                <c:pt idx="157">
                  <c:v>0.19813796265438025</c:v>
                </c:pt>
                <c:pt idx="158">
                  <c:v>0.19887788962953132</c:v>
                </c:pt>
                <c:pt idx="159">
                  <c:v>0.19912444878681629</c:v>
                </c:pt>
                <c:pt idx="160">
                  <c:v>0.19994598022006005</c:v>
                </c:pt>
                <c:pt idx="161">
                  <c:v>0.20076765013077294</c:v>
                </c:pt>
                <c:pt idx="162">
                  <c:v>0.2016720358287869</c:v>
                </c:pt>
                <c:pt idx="163">
                  <c:v>0.20253575011463062</c:v>
                </c:pt>
                <c:pt idx="164">
                  <c:v>0.20327540264541016</c:v>
                </c:pt>
                <c:pt idx="165">
                  <c:v>0.20413850521495419</c:v>
                </c:pt>
                <c:pt idx="166">
                  <c:v>0.20496106248813012</c:v>
                </c:pt>
                <c:pt idx="167">
                  <c:v>0.20578276009993904</c:v>
                </c:pt>
                <c:pt idx="168">
                  <c:v>0.20656397859021883</c:v>
                </c:pt>
                <c:pt idx="169">
                  <c:v>0.20726268067032591</c:v>
                </c:pt>
                <c:pt idx="170">
                  <c:v>0.20800283234240233</c:v>
                </c:pt>
                <c:pt idx="171">
                  <c:v>0.21121134711961684</c:v>
                </c:pt>
                <c:pt idx="172">
                  <c:v>0.21178692353797704</c:v>
                </c:pt>
                <c:pt idx="173">
                  <c:v>0.21223858314069982</c:v>
                </c:pt>
                <c:pt idx="174">
                  <c:v>0.21240297254184962</c:v>
                </c:pt>
                <c:pt idx="175">
                  <c:v>0.21260847315364581</c:v>
                </c:pt>
                <c:pt idx="176">
                  <c:v>0.21289601884739701</c:v>
                </c:pt>
                <c:pt idx="177">
                  <c:v>0.21326608219690318</c:v>
                </c:pt>
                <c:pt idx="178">
                  <c:v>0.21371821403975833</c:v>
                </c:pt>
                <c:pt idx="179">
                  <c:v>0.21404697066847492</c:v>
                </c:pt>
                <c:pt idx="180">
                  <c:v>0.21441732142156167</c:v>
                </c:pt>
                <c:pt idx="181">
                  <c:v>0.21482848904802471</c:v>
                </c:pt>
                <c:pt idx="182">
                  <c:v>0.21515742314919514</c:v>
                </c:pt>
                <c:pt idx="183">
                  <c:v>0.21544519194208803</c:v>
                </c:pt>
                <c:pt idx="184">
                  <c:v>0.21577387098681158</c:v>
                </c:pt>
                <c:pt idx="185">
                  <c:v>0.21610269414525168</c:v>
                </c:pt>
                <c:pt idx="186">
                  <c:v>0.21643160605188744</c:v>
                </c:pt>
                <c:pt idx="187">
                  <c:v>0.21671903548335469</c:v>
                </c:pt>
                <c:pt idx="188">
                  <c:v>0.21696565285218478</c:v>
                </c:pt>
                <c:pt idx="189">
                  <c:v>0.21807501942865115</c:v>
                </c:pt>
                <c:pt idx="190">
                  <c:v>0.21955407512990721</c:v>
                </c:pt>
                <c:pt idx="191">
                  <c:v>0.22041761455120396</c:v>
                </c:pt>
                <c:pt idx="192">
                  <c:v>0.22202003293943318</c:v>
                </c:pt>
                <c:pt idx="193">
                  <c:v>0.22296466672703419</c:v>
                </c:pt>
                <c:pt idx="194">
                  <c:v>0.22399147718848966</c:v>
                </c:pt>
                <c:pt idx="195">
                  <c:v>0.22481397894536465</c:v>
                </c:pt>
              </c:numCache>
            </c:numRef>
          </c:xVal>
          <c:yVal>
            <c:numRef>
              <c:f>Sheet1!$J$2:$J$300</c:f>
              <c:numCache>
                <c:formatCode>0.000</c:formatCode>
                <c:ptCount val="299"/>
                <c:pt idx="0">
                  <c:v>12.1031995992</c:v>
                </c:pt>
                <c:pt idx="1">
                  <c:v>11.863193003599999</c:v>
                </c:pt>
                <c:pt idx="2">
                  <c:v>11.6187737616</c:v>
                </c:pt>
                <c:pt idx="3">
                  <c:v>11.40220935</c:v>
                </c:pt>
                <c:pt idx="4">
                  <c:v>11.177991754799999</c:v>
                </c:pt>
                <c:pt idx="5">
                  <c:v>10.946465714</c:v>
                </c:pt>
                <c:pt idx="6">
                  <c:v>10.727970769600001</c:v>
                </c:pt>
                <c:pt idx="7">
                  <c:v>10.514302157199999</c:v>
                </c:pt>
                <c:pt idx="8">
                  <c:v>10.309458837599999</c:v>
                </c:pt>
                <c:pt idx="9">
                  <c:v>10.104063937199999</c:v>
                </c:pt>
                <c:pt idx="10">
                  <c:v>9.8552320487999996</c:v>
                </c:pt>
                <c:pt idx="11">
                  <c:v>9.6081927979999993</c:v>
                </c:pt>
                <c:pt idx="12">
                  <c:v>9.2744864140000001</c:v>
                </c:pt>
                <c:pt idx="13">
                  <c:v>9.0433051111999987</c:v>
                </c:pt>
                <c:pt idx="14">
                  <c:v>8.8150196076</c:v>
                </c:pt>
                <c:pt idx="15">
                  <c:v>8.6277579259999992</c:v>
                </c:pt>
                <c:pt idx="16">
                  <c:v>8.4376693928000002</c:v>
                </c:pt>
                <c:pt idx="17">
                  <c:v>8.2298613264</c:v>
                </c:pt>
                <c:pt idx="18">
                  <c:v>8.1031356375999994</c:v>
                </c:pt>
                <c:pt idx="19">
                  <c:v>7.8902254488000008</c:v>
                </c:pt>
                <c:pt idx="20">
                  <c:v>7.7055148283999992</c:v>
                </c:pt>
                <c:pt idx="21">
                  <c:v>7.5105999631999989</c:v>
                </c:pt>
                <c:pt idx="22">
                  <c:v>7.3458151992000005</c:v>
                </c:pt>
                <c:pt idx="23">
                  <c:v>7.1530377096000004</c:v>
                </c:pt>
                <c:pt idx="24">
                  <c:v>7.0310004575999994</c:v>
                </c:pt>
                <c:pt idx="25">
                  <c:v>6.8498061647999995</c:v>
                </c:pt>
                <c:pt idx="26">
                  <c:v>6.6829529727999999</c:v>
                </c:pt>
                <c:pt idx="27">
                  <c:v>6.5220982220000003</c:v>
                </c:pt>
                <c:pt idx="28">
                  <c:v>6.4636306572000004</c:v>
                </c:pt>
                <c:pt idx="29">
                  <c:v>6.2851942683999997</c:v>
                </c:pt>
                <c:pt idx="30">
                  <c:v>6.1192373951999999</c:v>
                </c:pt>
                <c:pt idx="31">
                  <c:v>5.9518326223999996</c:v>
                </c:pt>
                <c:pt idx="32">
                  <c:v>5.8149026888000002</c:v>
                </c:pt>
                <c:pt idx="33">
                  <c:v>5.6659758727999998</c:v>
                </c:pt>
                <c:pt idx="34">
                  <c:v>5.2212638527999999</c:v>
                </c:pt>
                <c:pt idx="35">
                  <c:v>5.0386216603999996</c:v>
                </c:pt>
                <c:pt idx="36">
                  <c:v>4.8870748355999991</c:v>
                </c:pt>
                <c:pt idx="37">
                  <c:v>4.7535922820000005</c:v>
                </c:pt>
                <c:pt idx="38">
                  <c:v>4.6287971260000003</c:v>
                </c:pt>
                <c:pt idx="39">
                  <c:v>4.5197909703999999</c:v>
                </c:pt>
                <c:pt idx="40">
                  <c:v>4.3907900108</c:v>
                </c:pt>
                <c:pt idx="41">
                  <c:v>4.2766817327999993</c:v>
                </c:pt>
                <c:pt idx="42">
                  <c:v>4.1727776996000001</c:v>
                </c:pt>
                <c:pt idx="43">
                  <c:v>4.0767336927999995</c:v>
                </c:pt>
                <c:pt idx="44">
                  <c:v>3.9892391884</c:v>
                </c:pt>
                <c:pt idx="45">
                  <c:v>3.9122936667999997</c:v>
                </c:pt>
                <c:pt idx="46">
                  <c:v>3.8440355427999995</c:v>
                </c:pt>
                <c:pt idx="47">
                  <c:v>3.7599194708000003</c:v>
                </c:pt>
                <c:pt idx="48">
                  <c:v>3.6853871151999997</c:v>
                </c:pt>
                <c:pt idx="49">
                  <c:v>3.6156121439999995</c:v>
                </c:pt>
                <c:pt idx="50">
                  <c:v>3.5718993655999993</c:v>
                </c:pt>
                <c:pt idx="51">
                  <c:v>3.6791128835999998</c:v>
                </c:pt>
                <c:pt idx="52">
                  <c:v>3.6269195503999998</c:v>
                </c:pt>
                <c:pt idx="53">
                  <c:v>3.5910667984</c:v>
                </c:pt>
                <c:pt idx="54">
                  <c:v>3.5622467015999995</c:v>
                </c:pt>
                <c:pt idx="55">
                  <c:v>3.5385632010000001</c:v>
                </c:pt>
                <c:pt idx="56">
                  <c:v>3.5177065519999999</c:v>
                </c:pt>
                <c:pt idx="57">
                  <c:v>3.4887485599999999</c:v>
                </c:pt>
                <c:pt idx="58">
                  <c:v>3.4735111403999999</c:v>
                </c:pt>
                <c:pt idx="59">
                  <c:v>3.4584116160000002</c:v>
                </c:pt>
                <c:pt idx="60">
                  <c:v>3.4341420607999997</c:v>
                </c:pt>
                <c:pt idx="61">
                  <c:v>3.3777429239999996</c:v>
                </c:pt>
                <c:pt idx="62">
                  <c:v>3.3698828975999997</c:v>
                </c:pt>
                <c:pt idx="63">
                  <c:v>3.3609886572000001</c:v>
                </c:pt>
                <c:pt idx="64">
                  <c:v>3.3586444387999999</c:v>
                </c:pt>
                <c:pt idx="65">
                  <c:v>3.3526459975999998</c:v>
                </c:pt>
                <c:pt idx="66">
                  <c:v>3.3480265083999998</c:v>
                </c:pt>
                <c:pt idx="67">
                  <c:v>3.3370638399999999</c:v>
                </c:pt>
                <c:pt idx="68">
                  <c:v>3.3068647911999998</c:v>
                </c:pt>
                <c:pt idx="69">
                  <c:v>3.2963158083999997</c:v>
                </c:pt>
                <c:pt idx="70">
                  <c:v>3.2825952360000001</c:v>
                </c:pt>
                <c:pt idx="71">
                  <c:v>3.2568088336000001</c:v>
                </c:pt>
                <c:pt idx="72">
                  <c:v>3.2412956236000001</c:v>
                </c:pt>
                <c:pt idx="73">
                  <c:v>3.2570846239999995</c:v>
                </c:pt>
                <c:pt idx="74">
                  <c:v>3.267771502</c:v>
                </c:pt>
                <c:pt idx="75">
                  <c:v>3.2606698991999998</c:v>
                </c:pt>
                <c:pt idx="76">
                  <c:v>3.2587393663999999</c:v>
                </c:pt>
                <c:pt idx="77">
                  <c:v>3.2563951480000002</c:v>
                </c:pt>
                <c:pt idx="78">
                  <c:v>3.2574983095999999</c:v>
                </c:pt>
                <c:pt idx="79">
                  <c:v>3.2678404496</c:v>
                </c:pt>
                <c:pt idx="80">
                  <c:v>3.2572914667999999</c:v>
                </c:pt>
                <c:pt idx="81">
                  <c:v>3.2546714579999998</c:v>
                </c:pt>
                <c:pt idx="82">
                  <c:v>3.2489488072000001</c:v>
                </c:pt>
                <c:pt idx="83">
                  <c:v>3.2403993047999999</c:v>
                </c:pt>
                <c:pt idx="84">
                  <c:v>3.2184739680000001</c:v>
                </c:pt>
                <c:pt idx="85">
                  <c:v>3.2062702427999996</c:v>
                </c:pt>
                <c:pt idx="86">
                  <c:v>3.1951696792000002</c:v>
                </c:pt>
                <c:pt idx="87">
                  <c:v>3.2319187499999997</c:v>
                </c:pt>
                <c:pt idx="88">
                  <c:v>3.2107518368000001</c:v>
                </c:pt>
                <c:pt idx="89">
                  <c:v>3.1937907272000001</c:v>
                </c:pt>
                <c:pt idx="90">
                  <c:v>3.1827591111999998</c:v>
                </c:pt>
                <c:pt idx="91">
                  <c:v>3.1773122507999996</c:v>
                </c:pt>
                <c:pt idx="92">
                  <c:v>3.2137855312000001</c:v>
                </c:pt>
                <c:pt idx="93">
                  <c:v>3.192618618</c:v>
                </c:pt>
                <c:pt idx="94">
                  <c:v>3.1842070107999998</c:v>
                </c:pt>
                <c:pt idx="95">
                  <c:v>3.1817938448</c:v>
                </c:pt>
                <c:pt idx="96">
                  <c:v>3.1664874776</c:v>
                </c:pt>
                <c:pt idx="97">
                  <c:v>3.1562142851999999</c:v>
                </c:pt>
                <c:pt idx="98">
                  <c:v>3.1659358967999998</c:v>
                </c:pt>
                <c:pt idx="99">
                  <c:v>3.1631779927999997</c:v>
                </c:pt>
                <c:pt idx="100">
                  <c:v>3.1395979135999998</c:v>
                </c:pt>
                <c:pt idx="101">
                  <c:v>3.125394708</c:v>
                </c:pt>
                <c:pt idx="102">
                  <c:v>3.1166383627999998</c:v>
                </c:pt>
                <c:pt idx="103">
                  <c:v>3.0876803707999998</c:v>
                </c:pt>
                <c:pt idx="104">
                  <c:v>3.1018835763999997</c:v>
                </c:pt>
                <c:pt idx="105">
                  <c:v>3.0877493183999998</c:v>
                </c:pt>
                <c:pt idx="106">
                  <c:v>3.0782345495999999</c:v>
                </c:pt>
                <c:pt idx="107">
                  <c:v>3.0624455492</c:v>
                </c:pt>
                <c:pt idx="108">
                  <c:v>3.0616181779999998</c:v>
                </c:pt>
                <c:pt idx="109">
                  <c:v>3.0495523480000002</c:v>
                </c:pt>
                <c:pt idx="110">
                  <c:v>3.047139182</c:v>
                </c:pt>
                <c:pt idx="111">
                  <c:v>3.0640313439999995</c:v>
                </c:pt>
                <c:pt idx="112">
                  <c:v>3.0413475835999999</c:v>
                </c:pt>
                <c:pt idx="113">
                  <c:v>3.0225938364</c:v>
                </c:pt>
                <c:pt idx="114">
                  <c:v>3.0112174823999998</c:v>
                </c:pt>
                <c:pt idx="115">
                  <c:v>2.9971521719999998</c:v>
                </c:pt>
                <c:pt idx="116">
                  <c:v>2.9878442459999999</c:v>
                </c:pt>
                <c:pt idx="117">
                  <c:v>2.9790189531999998</c:v>
                </c:pt>
                <c:pt idx="118">
                  <c:v>2.9590241492000002</c:v>
                </c:pt>
                <c:pt idx="119">
                  <c:v>2.9438556772000002</c:v>
                </c:pt>
                <c:pt idx="120">
                  <c:v>2.9250329823999999</c:v>
                </c:pt>
                <c:pt idx="121">
                  <c:v>2.9093129296</c:v>
                </c:pt>
                <c:pt idx="122">
                  <c:v>2.9020044839999999</c:v>
                </c:pt>
                <c:pt idx="123">
                  <c:v>2.9004186891999999</c:v>
                </c:pt>
                <c:pt idx="124">
                  <c:v>2.8719433304000002</c:v>
                </c:pt>
                <c:pt idx="125">
                  <c:v>2.8529137927999999</c:v>
                </c:pt>
                <c:pt idx="126">
                  <c:v>2.8660138368000001</c:v>
                </c:pt>
                <c:pt idx="127">
                  <c:v>2.7992036123999999</c:v>
                </c:pt>
                <c:pt idx="128">
                  <c:v>2.8178884119999998</c:v>
                </c:pt>
                <c:pt idx="129">
                  <c:v>2.8022373067999999</c:v>
                </c:pt>
                <c:pt idx="130">
                  <c:v>2.7659019216000003</c:v>
                </c:pt>
                <c:pt idx="131">
                  <c:v>2.7166043875999999</c:v>
                </c:pt>
                <c:pt idx="132">
                  <c:v>2.7610755895999999</c:v>
                </c:pt>
                <c:pt idx="133">
                  <c:v>2.6764768844</c:v>
                </c:pt>
                <c:pt idx="134">
                  <c:v>2.6100803456000001</c:v>
                </c:pt>
                <c:pt idx="135">
                  <c:v>2.5753997027999995</c:v>
                </c:pt>
                <c:pt idx="136">
                  <c:v>2.5461659204</c:v>
                </c:pt>
                <c:pt idx="137">
                  <c:v>2.516932138</c:v>
                </c:pt>
                <c:pt idx="138">
                  <c:v>2.4825272855999998</c:v>
                </c:pt>
                <c:pt idx="139">
                  <c:v>2.4523282368000001</c:v>
                </c:pt>
                <c:pt idx="140">
                  <c:v>2.4077880872000001</c:v>
                </c:pt>
                <c:pt idx="141">
                  <c:v>2.4034443883999996</c:v>
                </c:pt>
                <c:pt idx="142">
                  <c:v>2.3783474619999998</c:v>
                </c:pt>
                <c:pt idx="143">
                  <c:v>2.3361515307999996</c:v>
                </c:pt>
                <c:pt idx="144">
                  <c:v>2.3154672507999998</c:v>
                </c:pt>
                <c:pt idx="145">
                  <c:v>2.8606359239999999</c:v>
                </c:pt>
                <c:pt idx="146">
                  <c:v>2.79754887</c:v>
                </c:pt>
                <c:pt idx="147">
                  <c:v>2.7052969812000001</c:v>
                </c:pt>
                <c:pt idx="148">
                  <c:v>2.6238698656000001</c:v>
                </c:pt>
                <c:pt idx="149">
                  <c:v>2.5616791303999999</c:v>
                </c:pt>
                <c:pt idx="150">
                  <c:v>2.4545345599999999</c:v>
                </c:pt>
                <c:pt idx="151">
                  <c:v>2.3579389723999999</c:v>
                </c:pt>
                <c:pt idx="152">
                  <c:v>2.27182342</c:v>
                </c:pt>
                <c:pt idx="153">
                  <c:v>2.1924647323999999</c:v>
                </c:pt>
                <c:pt idx="154">
                  <c:v>2.089801756</c:v>
                </c:pt>
                <c:pt idx="155">
                  <c:v>2.0114083348</c:v>
                </c:pt>
                <c:pt idx="156">
                  <c:v>1.932601228</c:v>
                </c:pt>
                <c:pt idx="157">
                  <c:v>1.8562072872000002</c:v>
                </c:pt>
                <c:pt idx="158">
                  <c:v>1.7722291104000001</c:v>
                </c:pt>
                <c:pt idx="159">
                  <c:v>1.7243105284</c:v>
                </c:pt>
                <c:pt idx="160">
                  <c:v>1.6691524484</c:v>
                </c:pt>
                <c:pt idx="161">
                  <c:v>1.6228196611999999</c:v>
                </c:pt>
                <c:pt idx="162">
                  <c:v>1.5822095247999999</c:v>
                </c:pt>
                <c:pt idx="163">
                  <c:v>1.5325672528000001</c:v>
                </c:pt>
                <c:pt idx="164">
                  <c:v>1.484441828</c:v>
                </c:pt>
                <c:pt idx="165">
                  <c:v>1.4313521759999999</c:v>
                </c:pt>
                <c:pt idx="166">
                  <c:v>1.3780556812</c:v>
                </c:pt>
                <c:pt idx="167">
                  <c:v>1.3212428588</c:v>
                </c:pt>
                <c:pt idx="168">
                  <c:v>1.2713247963999998</c:v>
                </c:pt>
                <c:pt idx="169">
                  <c:v>1.2214067340000001</c:v>
                </c:pt>
                <c:pt idx="170">
                  <c:v>1.1785213268000001</c:v>
                </c:pt>
                <c:pt idx="171">
                  <c:v>1.12384588</c:v>
                </c:pt>
                <c:pt idx="172">
                  <c:v>0.87411767279999997</c:v>
                </c:pt>
                <c:pt idx="173">
                  <c:v>0.86370658519999999</c:v>
                </c:pt>
                <c:pt idx="174">
                  <c:v>0.81985591159999993</c:v>
                </c:pt>
                <c:pt idx="175">
                  <c:v>0.78772632999999992</c:v>
                </c:pt>
                <c:pt idx="176">
                  <c:v>0.76242256079999993</c:v>
                </c:pt>
                <c:pt idx="177">
                  <c:v>0.73670510599999994</c:v>
                </c:pt>
                <c:pt idx="178">
                  <c:v>0.71209081279999997</c:v>
                </c:pt>
                <c:pt idx="179">
                  <c:v>0.69326811799999999</c:v>
                </c:pt>
                <c:pt idx="180">
                  <c:v>0.66120748400000007</c:v>
                </c:pt>
                <c:pt idx="181">
                  <c:v>0.63742056199999997</c:v>
                </c:pt>
                <c:pt idx="182">
                  <c:v>0.61328890199999997</c:v>
                </c:pt>
                <c:pt idx="183">
                  <c:v>0.58819197560000003</c:v>
                </c:pt>
                <c:pt idx="184">
                  <c:v>0.56399136799999994</c:v>
                </c:pt>
                <c:pt idx="185">
                  <c:v>0.53710180400000007</c:v>
                </c:pt>
                <c:pt idx="186">
                  <c:v>0.5158659431999999</c:v>
                </c:pt>
                <c:pt idx="187">
                  <c:v>0.49380271120000002</c:v>
                </c:pt>
                <c:pt idx="188">
                  <c:v>0.47401474999999998</c:v>
                </c:pt>
                <c:pt idx="189">
                  <c:v>0.45374415559999998</c:v>
                </c:pt>
                <c:pt idx="190">
                  <c:v>0.35749330600000001</c:v>
                </c:pt>
                <c:pt idx="191">
                  <c:v>0.25069347359999999</c:v>
                </c:pt>
                <c:pt idx="192">
                  <c:v>0.1856758868</c:v>
                </c:pt>
                <c:pt idx="193">
                  <c:v>7.2739718000000009E-2</c:v>
                </c:pt>
                <c:pt idx="194">
                  <c:v>6.3776530000000005E-3</c:v>
                </c:pt>
                <c:pt idx="195">
                  <c:v>1.206583E-2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145824"/>
        <c:axId val="302633584"/>
      </c:scatterChart>
      <c:valAx>
        <c:axId val="307145824"/>
        <c:scaling>
          <c:orientation val="minMax"/>
          <c:max val="0.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Cumulative CH</a:t>
                </a:r>
                <a:r>
                  <a:rPr lang="en-US" sz="1200" b="1" baseline="-25000">
                    <a:solidFill>
                      <a:sysClr val="windowText" lastClr="000000"/>
                    </a:solidFill>
                  </a:rPr>
                  <a:t>4</a:t>
                </a:r>
                <a:r>
                  <a:rPr lang="en-US" sz="1200" b="1">
                    <a:solidFill>
                      <a:sysClr val="windowText" lastClr="000000"/>
                    </a:solidFill>
                  </a:rPr>
                  <a:t> (mol)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633584"/>
        <c:crosses val="autoZero"/>
        <c:crossBetween val="midCat"/>
      </c:valAx>
      <c:valAx>
        <c:axId val="30263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Inlet pressure (MPa)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7145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109536</xdr:rowOff>
    </xdr:from>
    <xdr:to>
      <xdr:col>10</xdr:col>
      <xdr:colOff>561974</xdr:colOff>
      <xdr:row>21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7"/>
  <sheetViews>
    <sheetView tabSelected="1" zoomScaleNormal="100" workbookViewId="0">
      <pane xSplit="12" ySplit="1" topLeftCell="M2" activePane="bottomRight" state="frozen"/>
      <selection pane="topRight" activeCell="J1" sqref="J1"/>
      <selection pane="bottomLeft" activeCell="A2" sqref="A2"/>
      <selection pane="bottomRight" sqref="A1:XFD1048576"/>
    </sheetView>
  </sheetViews>
  <sheetFormatPr defaultRowHeight="15" x14ac:dyDescent="0.25"/>
  <cols>
    <col min="1" max="1" width="18.140625" style="2" customWidth="1"/>
    <col min="2" max="3" width="9.140625" style="2"/>
    <col min="4" max="4" width="22.7109375" style="7" customWidth="1"/>
    <col min="5" max="5" width="15.28515625" customWidth="1"/>
    <col min="6" max="6" width="24.140625" customWidth="1"/>
    <col min="7" max="7" width="11.85546875" customWidth="1"/>
    <col min="8" max="8" width="15" customWidth="1"/>
    <col min="9" max="9" width="14.85546875" customWidth="1"/>
    <col min="10" max="10" width="15" customWidth="1"/>
    <col min="11" max="11" width="16.42578125" customWidth="1"/>
    <col min="12" max="12" width="10" customWidth="1"/>
    <col min="13" max="13" width="19.5703125" customWidth="1"/>
    <col min="14" max="14" width="22.42578125" customWidth="1"/>
    <col min="15" max="15" width="29.7109375" customWidth="1"/>
    <col min="16" max="16" width="29.42578125" customWidth="1"/>
    <col min="17" max="17" width="24" customWidth="1"/>
    <col min="18" max="18" width="11.7109375" customWidth="1"/>
    <col min="19" max="19" width="23.42578125" customWidth="1"/>
    <col min="20" max="20" width="15.5703125" customWidth="1"/>
    <col min="21" max="21" width="14.28515625" customWidth="1"/>
    <col min="22" max="22" width="18.5703125" customWidth="1"/>
    <col min="23" max="23" width="20" customWidth="1"/>
    <col min="24" max="24" width="14.42578125" customWidth="1"/>
    <col min="28" max="28" width="27.140625" customWidth="1"/>
    <col min="29" max="29" width="18.7109375" customWidth="1"/>
  </cols>
  <sheetData>
    <row r="1" spans="1:29" x14ac:dyDescent="0.25">
      <c r="A1" s="10" t="s">
        <v>26</v>
      </c>
      <c r="B1" s="11">
        <v>8.3144621000000001</v>
      </c>
      <c r="D1" s="5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</row>
    <row r="2" spans="1:29" x14ac:dyDescent="0.25">
      <c r="A2" s="12" t="s">
        <v>27</v>
      </c>
      <c r="B2" s="13">
        <v>238.874</v>
      </c>
      <c r="D2" s="7">
        <v>42443.713433136574</v>
      </c>
      <c r="E2" s="8">
        <f>D2-(115*365+29)-365</f>
        <v>74.713433136574167</v>
      </c>
      <c r="F2">
        <v>0</v>
      </c>
      <c r="G2">
        <v>34</v>
      </c>
      <c r="H2" s="3">
        <f>G2</f>
        <v>34</v>
      </c>
      <c r="I2">
        <v>1755.42</v>
      </c>
      <c r="J2" s="4">
        <f>I2*0.00689476</f>
        <v>12.1031995992</v>
      </c>
      <c r="K2">
        <v>23.77</v>
      </c>
      <c r="L2" s="6">
        <f>(101325*(G2/1000000))/(8.314462*(K2+273.15))</f>
        <v>1.3954745640074578E-3</v>
      </c>
      <c r="M2" s="6">
        <f>L2</f>
        <v>1.3954745640074578E-3</v>
      </c>
      <c r="N2" s="6"/>
      <c r="O2" s="9">
        <f>M2</f>
        <v>1.3954745640074578E-3</v>
      </c>
      <c r="P2">
        <v>0</v>
      </c>
      <c r="Q2" s="6">
        <f>$O$197-O2</f>
        <v>8.0456570747378178E-2</v>
      </c>
      <c r="R2" s="6">
        <f>(Q2*1000000)*(B$1/1000000)*($B$5+273.15)/J2</f>
        <v>15.152480391904835</v>
      </c>
      <c r="S2" s="6">
        <f>$P$197-P2</f>
        <v>0.14296193363397902</v>
      </c>
      <c r="T2" s="3">
        <f>S2*124</f>
        <v>17.7272797706134</v>
      </c>
      <c r="U2" s="3">
        <f>T2/0.91</f>
        <v>19.480527220454285</v>
      </c>
      <c r="V2" s="3">
        <f>108*($S$2-S2)</f>
        <v>0</v>
      </c>
      <c r="W2" s="3">
        <f>V2/0.9998</f>
        <v>0</v>
      </c>
      <c r="X2" s="6">
        <f>$B$4-R2-U2</f>
        <v>57.811230387640883</v>
      </c>
      <c r="Y2" s="3">
        <f>X2/$B$4</f>
        <v>0.62536326371840378</v>
      </c>
      <c r="Z2" s="3">
        <f>U2/$B$4</f>
        <v>0.21072732754262397</v>
      </c>
      <c r="AA2" s="3">
        <f>R2/$B$4</f>
        <v>0.16390940873897231</v>
      </c>
      <c r="AB2" s="3">
        <v>0.14633963290674601</v>
      </c>
      <c r="AC2" s="3">
        <f>AB2*($B$4/1000*1.0564)</f>
        <v>1.4291249483387941E-2</v>
      </c>
    </row>
    <row r="3" spans="1:29" x14ac:dyDescent="0.25">
      <c r="A3" s="12" t="s">
        <v>28</v>
      </c>
      <c r="B3" s="13">
        <v>0.38700000000000001</v>
      </c>
      <c r="D3" s="7">
        <v>42443.738665381941</v>
      </c>
      <c r="E3" s="8">
        <f t="shared" ref="E3:E59" si="0">D3-(115*365+29)-365</f>
        <v>74.738665381941246</v>
      </c>
      <c r="F3" s="4">
        <f>(E3-E2)*24</f>
        <v>0.60557388880988583</v>
      </c>
      <c r="G3">
        <v>33</v>
      </c>
      <c r="H3" s="3">
        <f>H2+G3</f>
        <v>67</v>
      </c>
      <c r="I3">
        <v>1720.61</v>
      </c>
      <c r="J3" s="4">
        <f t="shared" ref="J3:J66" si="1">I3*0.00689476</f>
        <v>11.863193003599999</v>
      </c>
      <c r="K3">
        <v>23.76</v>
      </c>
      <c r="L3" s="6">
        <f t="shared" ref="L3:L65" si="2">(101325*(G3/1000000))/(8.314462*(K3+273.15))</f>
        <v>1.3544768120452538E-3</v>
      </c>
      <c r="M3" s="6">
        <f t="shared" ref="M3" si="3">M2+L3</f>
        <v>2.7499513760527116E-3</v>
      </c>
      <c r="N3" s="6">
        <f>L3/F3*1000</f>
        <v>2.2366829829918227</v>
      </c>
      <c r="O3" s="9">
        <f t="shared" ref="O3:O52" si="4">M3</f>
        <v>2.7499513760527116E-3</v>
      </c>
      <c r="P3" s="2">
        <v>0</v>
      </c>
      <c r="Q3" s="6">
        <f t="shared" ref="Q3:Q66" si="5">$O$197-O3</f>
        <v>7.9102093935332921E-2</v>
      </c>
      <c r="R3" s="6">
        <f t="shared" ref="R3:R66" si="6">(Q3*1000000)*(B$1/1000000)*($B$5+273.15)/J3</f>
        <v>15.198782221019863</v>
      </c>
      <c r="S3" s="6">
        <f t="shared" ref="S3:S66" si="7">$P$197-P3</f>
        <v>0.14296193363397902</v>
      </c>
      <c r="T3" s="3">
        <f t="shared" ref="T3:T66" si="8">S3*124</f>
        <v>17.7272797706134</v>
      </c>
      <c r="U3" s="3">
        <f t="shared" ref="U3:U66" si="9">T3/0.91</f>
        <v>19.480527220454285</v>
      </c>
      <c r="V3" s="3">
        <f t="shared" ref="V3:V66" si="10">108*($S$2-S3)</f>
        <v>0</v>
      </c>
      <c r="W3" s="3">
        <f t="shared" ref="W3:W66" si="11">V3/0.9998</f>
        <v>0</v>
      </c>
      <c r="X3" s="6">
        <f t="shared" ref="X3:X66" si="12">$B$4-R3-U3</f>
        <v>57.764928558525845</v>
      </c>
      <c r="Y3" s="3">
        <f t="shared" ref="Y3:Y66" si="13">X3/$B$4</f>
        <v>0.62486240146763772</v>
      </c>
      <c r="Z3" s="3">
        <f t="shared" ref="Z3:Z66" si="14">U3/$B$4</f>
        <v>0.21072732754262397</v>
      </c>
      <c r="AA3" s="3">
        <f t="shared" ref="AA3:AA66" si="15">R3/$B$4</f>
        <v>0.16441027098973832</v>
      </c>
      <c r="AB3" s="3">
        <v>0.14633963290674601</v>
      </c>
      <c r="AC3" s="3">
        <f t="shared" ref="AC3:AC66" si="16">AB3*($B$4/1000*1.0564)</f>
        <v>1.4291249483387941E-2</v>
      </c>
    </row>
    <row r="4" spans="1:29" x14ac:dyDescent="0.25">
      <c r="A4" s="12" t="s">
        <v>29</v>
      </c>
      <c r="B4" s="13">
        <f>B2*B3</f>
        <v>92.444237999999999</v>
      </c>
      <c r="D4" s="7">
        <v>42443.74248494213</v>
      </c>
      <c r="E4" s="8">
        <f t="shared" si="0"/>
        <v>74.742484942129522</v>
      </c>
      <c r="F4" s="4">
        <f>(E4-E3)*24</f>
        <v>9.1669444518629462E-2</v>
      </c>
      <c r="G4">
        <v>31</v>
      </c>
      <c r="H4" s="3">
        <f t="shared" ref="H4:H65" si="17">H3+G4</f>
        <v>98</v>
      </c>
      <c r="I4">
        <v>1685.16</v>
      </c>
      <c r="J4" s="4">
        <f t="shared" si="1"/>
        <v>11.6187737616</v>
      </c>
      <c r="K4">
        <v>23.88</v>
      </c>
      <c r="L4" s="6">
        <f t="shared" si="2"/>
        <v>1.2718732643264322E-3</v>
      </c>
      <c r="M4" s="6">
        <f t="shared" ref="M4:M7" si="18">M3+L4</f>
        <v>4.021824640379144E-3</v>
      </c>
      <c r="N4" s="6">
        <f t="shared" ref="N4:N7" si="19">L4/F4*1000</f>
        <v>13.874560612920007</v>
      </c>
      <c r="O4" s="9">
        <f t="shared" si="4"/>
        <v>4.021824640379144E-3</v>
      </c>
      <c r="P4" s="2">
        <v>0</v>
      </c>
      <c r="Q4" s="6">
        <f t="shared" si="5"/>
        <v>7.7830220671006492E-2</v>
      </c>
      <c r="R4" s="6">
        <f t="shared" si="6"/>
        <v>15.268992252035165</v>
      </c>
      <c r="S4" s="6">
        <f t="shared" si="7"/>
        <v>0.14296193363397902</v>
      </c>
      <c r="T4" s="3">
        <f t="shared" si="8"/>
        <v>17.7272797706134</v>
      </c>
      <c r="U4" s="3">
        <f t="shared" si="9"/>
        <v>19.480527220454285</v>
      </c>
      <c r="V4" s="3">
        <f t="shared" si="10"/>
        <v>0</v>
      </c>
      <c r="W4" s="3">
        <f t="shared" si="11"/>
        <v>0</v>
      </c>
      <c r="X4" s="6">
        <f t="shared" si="12"/>
        <v>57.694718527510553</v>
      </c>
      <c r="Y4" s="3">
        <f t="shared" si="13"/>
        <v>0.62410291626299685</v>
      </c>
      <c r="Z4" s="3">
        <f t="shared" si="14"/>
        <v>0.21072732754262397</v>
      </c>
      <c r="AA4" s="3">
        <f t="shared" si="15"/>
        <v>0.16516975619437921</v>
      </c>
      <c r="AB4" s="3">
        <v>0.14633963290674601</v>
      </c>
      <c r="AC4" s="3">
        <f t="shared" si="16"/>
        <v>1.4291249483387941E-2</v>
      </c>
    </row>
    <row r="5" spans="1:29" ht="15.75" thickBot="1" x14ac:dyDescent="0.3">
      <c r="A5" s="14" t="s">
        <v>30</v>
      </c>
      <c r="B5" s="15">
        <v>1</v>
      </c>
      <c r="D5" s="7">
        <v>42444.339261851848</v>
      </c>
      <c r="E5" s="8">
        <f t="shared" si="0"/>
        <v>75.339261851848278</v>
      </c>
      <c r="F5" s="4">
        <f>(E5-E4)*24</f>
        <v>14.322645833250135</v>
      </c>
      <c r="G5">
        <v>30</v>
      </c>
      <c r="H5" s="3">
        <f t="shared" si="17"/>
        <v>128</v>
      </c>
      <c r="I5">
        <v>1653.75</v>
      </c>
      <c r="J5" s="4">
        <f t="shared" si="1"/>
        <v>11.40220935</v>
      </c>
      <c r="K5">
        <v>23.09</v>
      </c>
      <c r="L5" s="6">
        <f t="shared" si="2"/>
        <v>1.234127458891919E-3</v>
      </c>
      <c r="M5" s="6">
        <f t="shared" si="18"/>
        <v>5.2559520992710631E-3</v>
      </c>
      <c r="N5" s="6">
        <f t="shared" si="19"/>
        <v>8.6166164636067619E-2</v>
      </c>
      <c r="O5" s="9">
        <f t="shared" si="4"/>
        <v>5.2559520992710631E-3</v>
      </c>
      <c r="P5" s="2">
        <v>0</v>
      </c>
      <c r="Q5" s="6">
        <f t="shared" si="5"/>
        <v>7.659609321211458E-2</v>
      </c>
      <c r="R5" s="6">
        <f t="shared" si="6"/>
        <v>15.312285450945184</v>
      </c>
      <c r="S5" s="6">
        <f t="shared" si="7"/>
        <v>0.14296193363397902</v>
      </c>
      <c r="T5" s="3">
        <f t="shared" si="8"/>
        <v>17.7272797706134</v>
      </c>
      <c r="U5" s="3">
        <f t="shared" si="9"/>
        <v>19.480527220454285</v>
      </c>
      <c r="V5" s="3">
        <f t="shared" si="10"/>
        <v>0</v>
      </c>
      <c r="W5" s="3">
        <f t="shared" si="11"/>
        <v>0</v>
      </c>
      <c r="X5" s="6">
        <f t="shared" si="12"/>
        <v>57.651425328600531</v>
      </c>
      <c r="Y5" s="3">
        <f t="shared" si="13"/>
        <v>0.62363459936357024</v>
      </c>
      <c r="Z5" s="3">
        <f t="shared" si="14"/>
        <v>0.21072732754262397</v>
      </c>
      <c r="AA5" s="3">
        <f t="shared" si="15"/>
        <v>0.16563807309380585</v>
      </c>
      <c r="AB5" s="3">
        <v>0.14633963290674601</v>
      </c>
      <c r="AC5" s="3">
        <f t="shared" si="16"/>
        <v>1.4291249483387941E-2</v>
      </c>
    </row>
    <row r="6" spans="1:29" x14ac:dyDescent="0.25">
      <c r="D6" s="7">
        <v>42444.347711180555</v>
      </c>
      <c r="E6" s="8">
        <f t="shared" si="0"/>
        <v>75.347711180555052</v>
      </c>
      <c r="F6" s="4">
        <f>(E6-E5)*24</f>
        <v>0.20278388896258548</v>
      </c>
      <c r="G6">
        <v>28</v>
      </c>
      <c r="H6" s="3">
        <f t="shared" si="17"/>
        <v>156</v>
      </c>
      <c r="I6">
        <v>1621.23</v>
      </c>
      <c r="J6" s="4">
        <f t="shared" si="1"/>
        <v>11.177991754799999</v>
      </c>
      <c r="K6">
        <v>23.18</v>
      </c>
      <c r="L6" s="6">
        <f t="shared" si="2"/>
        <v>1.151502459624965E-3</v>
      </c>
      <c r="M6" s="6">
        <f t="shared" si="18"/>
        <v>6.4074545588960283E-3</v>
      </c>
      <c r="N6" s="6">
        <f t="shared" si="19"/>
        <v>5.6784711325731712</v>
      </c>
      <c r="O6" s="9">
        <f t="shared" si="4"/>
        <v>6.4074545588960283E-3</v>
      </c>
      <c r="P6" s="2">
        <v>0</v>
      </c>
      <c r="Q6" s="6">
        <f t="shared" si="5"/>
        <v>7.5444590752489604E-2</v>
      </c>
      <c r="R6" s="6">
        <f t="shared" si="6"/>
        <v>15.384618466120935</v>
      </c>
      <c r="S6" s="6">
        <f t="shared" si="7"/>
        <v>0.14296193363397902</v>
      </c>
      <c r="T6" s="3">
        <f t="shared" si="8"/>
        <v>17.7272797706134</v>
      </c>
      <c r="U6" s="3">
        <f t="shared" si="9"/>
        <v>19.480527220454285</v>
      </c>
      <c r="V6" s="3">
        <f t="shared" si="10"/>
        <v>0</v>
      </c>
      <c r="W6" s="3">
        <f t="shared" si="11"/>
        <v>0</v>
      </c>
      <c r="X6" s="6">
        <f t="shared" si="12"/>
        <v>57.579092313424773</v>
      </c>
      <c r="Y6" s="3">
        <f t="shared" si="13"/>
        <v>0.62285214913475484</v>
      </c>
      <c r="Z6" s="3">
        <f t="shared" si="14"/>
        <v>0.21072732754262397</v>
      </c>
      <c r="AA6" s="3">
        <f t="shared" si="15"/>
        <v>0.16642052332262111</v>
      </c>
      <c r="AB6" s="3">
        <v>0.14633963290674601</v>
      </c>
      <c r="AC6" s="3">
        <f t="shared" si="16"/>
        <v>1.4291249483387941E-2</v>
      </c>
    </row>
    <row r="7" spans="1:29" x14ac:dyDescent="0.25">
      <c r="D7" s="7">
        <v>42444.352283055552</v>
      </c>
      <c r="E7" s="8">
        <f t="shared" si="0"/>
        <v>75.352283055552107</v>
      </c>
      <c r="F7" s="4">
        <f>(E7-E6)*24</f>
        <v>0.10972499992931262</v>
      </c>
      <c r="G7">
        <v>26</v>
      </c>
      <c r="H7" s="3">
        <f t="shared" si="17"/>
        <v>182</v>
      </c>
      <c r="I7">
        <v>1587.65</v>
      </c>
      <c r="J7" s="4">
        <f t="shared" si="1"/>
        <v>10.946465714</v>
      </c>
      <c r="K7">
        <v>23.07</v>
      </c>
      <c r="L7" s="6">
        <f t="shared" si="2"/>
        <v>1.0696493460913838E-3</v>
      </c>
      <c r="M7" s="6">
        <f t="shared" si="18"/>
        <v>7.477103904987412E-3</v>
      </c>
      <c r="N7" s="6">
        <f t="shared" si="19"/>
        <v>9.7484561110091299</v>
      </c>
      <c r="O7" s="9">
        <f t="shared" si="4"/>
        <v>7.477103904987412E-3</v>
      </c>
      <c r="P7" s="2">
        <v>0</v>
      </c>
      <c r="Q7" s="6">
        <f t="shared" si="5"/>
        <v>7.4374941406398221E-2</v>
      </c>
      <c r="R7" s="6">
        <f t="shared" si="6"/>
        <v>15.487279055058568</v>
      </c>
      <c r="S7" s="6">
        <f t="shared" si="7"/>
        <v>0.14296193363397902</v>
      </c>
      <c r="T7" s="3">
        <f t="shared" si="8"/>
        <v>17.7272797706134</v>
      </c>
      <c r="U7" s="3">
        <f t="shared" si="9"/>
        <v>19.480527220454285</v>
      </c>
      <c r="V7" s="3">
        <f t="shared" si="10"/>
        <v>0</v>
      </c>
      <c r="W7" s="3">
        <f t="shared" si="11"/>
        <v>0</v>
      </c>
      <c r="X7" s="6">
        <f t="shared" si="12"/>
        <v>57.476431724487149</v>
      </c>
      <c r="Y7" s="3">
        <f t="shared" si="13"/>
        <v>0.62174163547637384</v>
      </c>
      <c r="Z7" s="3">
        <f t="shared" si="14"/>
        <v>0.21072732754262397</v>
      </c>
      <c r="AA7" s="3">
        <f t="shared" si="15"/>
        <v>0.16753103698100219</v>
      </c>
      <c r="AB7" s="3">
        <v>0.14633963290674601</v>
      </c>
      <c r="AC7" s="3">
        <f t="shared" si="16"/>
        <v>1.4291249483387941E-2</v>
      </c>
    </row>
    <row r="8" spans="1:29" x14ac:dyDescent="0.25">
      <c r="D8" s="7">
        <v>42444.412354340275</v>
      </c>
      <c r="E8" s="8">
        <f t="shared" si="0"/>
        <v>75.41235434027476</v>
      </c>
      <c r="F8" s="4">
        <f t="shared" ref="F8:F35" si="20">(E8-E7)*24</f>
        <v>1.4417108333436772</v>
      </c>
      <c r="G8">
        <v>28</v>
      </c>
      <c r="H8" s="3">
        <f t="shared" si="17"/>
        <v>210</v>
      </c>
      <c r="I8">
        <v>1555.96</v>
      </c>
      <c r="J8" s="4">
        <f t="shared" si="1"/>
        <v>10.727970769600001</v>
      </c>
      <c r="K8">
        <v>23.17</v>
      </c>
      <c r="L8" s="6">
        <f t="shared" si="2"/>
        <v>1.1515413197241693E-3</v>
      </c>
      <c r="M8" s="6">
        <f t="shared" ref="M8:M11" si="21">M7+L8</f>
        <v>8.6286452247115817E-3</v>
      </c>
      <c r="N8" s="6">
        <f t="shared" ref="N8:N11" si="22">L8/F8*1000</f>
        <v>0.79873251493398689</v>
      </c>
      <c r="O8" s="9">
        <f t="shared" si="4"/>
        <v>8.6286452247115817E-3</v>
      </c>
      <c r="P8" s="2">
        <v>0</v>
      </c>
      <c r="Q8" s="6">
        <f t="shared" si="5"/>
        <v>7.3223400086674051E-2</v>
      </c>
      <c r="R8" s="6">
        <f t="shared" si="6"/>
        <v>15.558034059957571</v>
      </c>
      <c r="S8" s="6">
        <f t="shared" si="7"/>
        <v>0.14296193363397902</v>
      </c>
      <c r="T8" s="3">
        <f t="shared" si="8"/>
        <v>17.7272797706134</v>
      </c>
      <c r="U8" s="3">
        <f t="shared" si="9"/>
        <v>19.480527220454285</v>
      </c>
      <c r="V8" s="3">
        <f t="shared" si="10"/>
        <v>0</v>
      </c>
      <c r="W8" s="3">
        <f t="shared" si="11"/>
        <v>0</v>
      </c>
      <c r="X8" s="6">
        <f t="shared" si="12"/>
        <v>57.405676719588151</v>
      </c>
      <c r="Y8" s="3">
        <f t="shared" si="13"/>
        <v>0.62097625510838383</v>
      </c>
      <c r="Z8" s="3">
        <f t="shared" si="14"/>
        <v>0.21072732754262397</v>
      </c>
      <c r="AA8" s="3">
        <f t="shared" si="15"/>
        <v>0.16829641734899228</v>
      </c>
      <c r="AB8" s="3">
        <v>0.14633963290674601</v>
      </c>
      <c r="AC8" s="3">
        <f t="shared" si="16"/>
        <v>1.4291249483387941E-2</v>
      </c>
    </row>
    <row r="9" spans="1:29" x14ac:dyDescent="0.25">
      <c r="D9" s="7">
        <v>42444.434461423611</v>
      </c>
      <c r="E9" s="8">
        <f t="shared" si="0"/>
        <v>75.434461423610628</v>
      </c>
      <c r="F9" s="4">
        <f t="shared" si="20"/>
        <v>0.53057000006083399</v>
      </c>
      <c r="G9">
        <v>37</v>
      </c>
      <c r="H9" s="3">
        <f t="shared" si="17"/>
        <v>247</v>
      </c>
      <c r="I9">
        <v>1524.97</v>
      </c>
      <c r="J9" s="4">
        <f t="shared" si="1"/>
        <v>10.514302157199999</v>
      </c>
      <c r="K9">
        <v>22.68</v>
      </c>
      <c r="L9" s="6">
        <f t="shared" si="2"/>
        <v>1.5242000452533836E-3</v>
      </c>
      <c r="M9" s="6">
        <f t="shared" si="21"/>
        <v>1.0152845269964966E-2</v>
      </c>
      <c r="N9" s="6">
        <f t="shared" si="22"/>
        <v>2.8727595700447104</v>
      </c>
      <c r="O9" s="9">
        <f t="shared" si="4"/>
        <v>1.0152845269964966E-2</v>
      </c>
      <c r="P9" s="2">
        <v>0</v>
      </c>
      <c r="Q9" s="6">
        <f t="shared" si="5"/>
        <v>7.1699200041420677E-2</v>
      </c>
      <c r="R9" s="6">
        <f t="shared" si="6"/>
        <v>15.543766546478532</v>
      </c>
      <c r="S9" s="6">
        <f t="shared" si="7"/>
        <v>0.14296193363397902</v>
      </c>
      <c r="T9" s="3">
        <f t="shared" si="8"/>
        <v>17.7272797706134</v>
      </c>
      <c r="U9" s="3">
        <f t="shared" si="9"/>
        <v>19.480527220454285</v>
      </c>
      <c r="V9" s="3">
        <f t="shared" si="10"/>
        <v>0</v>
      </c>
      <c r="W9" s="3">
        <f t="shared" si="11"/>
        <v>0</v>
      </c>
      <c r="X9" s="6">
        <f t="shared" si="12"/>
        <v>57.419944233067177</v>
      </c>
      <c r="Y9" s="3">
        <f t="shared" si="13"/>
        <v>0.62113059153635053</v>
      </c>
      <c r="Z9" s="3">
        <f t="shared" si="14"/>
        <v>0.21072732754262397</v>
      </c>
      <c r="AA9" s="3">
        <f t="shared" si="15"/>
        <v>0.16814208092102539</v>
      </c>
      <c r="AB9" s="3">
        <v>0.14633963290674601</v>
      </c>
      <c r="AC9" s="3">
        <f t="shared" si="16"/>
        <v>1.4291249483387941E-2</v>
      </c>
    </row>
    <row r="10" spans="1:29" x14ac:dyDescent="0.25">
      <c r="D10" s="7">
        <v>42444.43793375</v>
      </c>
      <c r="E10" s="8">
        <f t="shared" si="0"/>
        <v>75.437933749999502</v>
      </c>
      <c r="F10" s="4">
        <f t="shared" si="20"/>
        <v>8.3335833332967013E-2</v>
      </c>
      <c r="G10">
        <v>27</v>
      </c>
      <c r="H10" s="3">
        <f t="shared" si="17"/>
        <v>274</v>
      </c>
      <c r="I10">
        <v>1495.26</v>
      </c>
      <c r="J10" s="4">
        <f t="shared" si="1"/>
        <v>10.309458837599999</v>
      </c>
      <c r="K10">
        <v>22.55</v>
      </c>
      <c r="L10" s="6">
        <f t="shared" si="2"/>
        <v>1.1127430726409462E-3</v>
      </c>
      <c r="M10" s="6">
        <f t="shared" si="21"/>
        <v>1.1265588342605912E-2</v>
      </c>
      <c r="N10" s="6">
        <f t="shared" si="22"/>
        <v>13.352516296261163</v>
      </c>
      <c r="O10" s="9">
        <f t="shared" si="4"/>
        <v>1.1265588342605912E-2</v>
      </c>
      <c r="P10" s="2">
        <v>0</v>
      </c>
      <c r="Q10" s="6">
        <f t="shared" si="5"/>
        <v>7.0586456968779729E-2</v>
      </c>
      <c r="R10" s="6">
        <f t="shared" si="6"/>
        <v>15.606586457884015</v>
      </c>
      <c r="S10" s="6">
        <f t="shared" si="7"/>
        <v>0.14296193363397902</v>
      </c>
      <c r="T10" s="3">
        <f t="shared" si="8"/>
        <v>17.7272797706134</v>
      </c>
      <c r="U10" s="3">
        <f t="shared" si="9"/>
        <v>19.480527220454285</v>
      </c>
      <c r="V10" s="3">
        <f t="shared" si="10"/>
        <v>0</v>
      </c>
      <c r="W10" s="3">
        <f t="shared" si="11"/>
        <v>0</v>
      </c>
      <c r="X10" s="6">
        <f t="shared" si="12"/>
        <v>57.357124321661694</v>
      </c>
      <c r="Y10" s="3">
        <f t="shared" si="13"/>
        <v>0.62045104770793491</v>
      </c>
      <c r="Z10" s="3">
        <f t="shared" si="14"/>
        <v>0.21072732754262397</v>
      </c>
      <c r="AA10" s="3">
        <f t="shared" si="15"/>
        <v>0.16882162474944101</v>
      </c>
      <c r="AB10" s="3">
        <v>0.14633963290674601</v>
      </c>
      <c r="AC10" s="3">
        <f t="shared" si="16"/>
        <v>1.4291249483387941E-2</v>
      </c>
    </row>
    <row r="11" spans="1:29" x14ac:dyDescent="0.25">
      <c r="D11" s="7">
        <v>42444.440653738427</v>
      </c>
      <c r="E11" s="8">
        <f t="shared" si="0"/>
        <v>75.4406537384275</v>
      </c>
      <c r="F11" s="4">
        <f t="shared" si="20"/>
        <v>6.5279722271952778E-2</v>
      </c>
      <c r="G11">
        <v>28</v>
      </c>
      <c r="H11" s="3">
        <f t="shared" si="17"/>
        <v>302</v>
      </c>
      <c r="I11">
        <v>1465.47</v>
      </c>
      <c r="J11" s="4">
        <f t="shared" si="1"/>
        <v>10.104063937199999</v>
      </c>
      <c r="K11">
        <v>22.64</v>
      </c>
      <c r="L11" s="6">
        <f t="shared" si="2"/>
        <v>1.1536046650010682E-3</v>
      </c>
      <c r="M11" s="6">
        <f t="shared" si="21"/>
        <v>1.2419193007606981E-2</v>
      </c>
      <c r="N11" s="6">
        <f t="shared" si="22"/>
        <v>17.671715271630543</v>
      </c>
      <c r="O11" s="9">
        <f t="shared" si="4"/>
        <v>1.2419193007606981E-2</v>
      </c>
      <c r="P11" s="2">
        <v>0</v>
      </c>
      <c r="Q11" s="6">
        <f t="shared" si="5"/>
        <v>6.9432852303778658E-2</v>
      </c>
      <c r="R11" s="6">
        <f t="shared" si="6"/>
        <v>15.663590799264339</v>
      </c>
      <c r="S11" s="6">
        <f t="shared" si="7"/>
        <v>0.14296193363397902</v>
      </c>
      <c r="T11" s="3">
        <f t="shared" si="8"/>
        <v>17.7272797706134</v>
      </c>
      <c r="U11" s="3">
        <f t="shared" si="9"/>
        <v>19.480527220454285</v>
      </c>
      <c r="V11" s="3">
        <f t="shared" si="10"/>
        <v>0</v>
      </c>
      <c r="W11" s="3">
        <f t="shared" si="11"/>
        <v>0</v>
      </c>
      <c r="X11" s="6">
        <f t="shared" si="12"/>
        <v>57.300119980281373</v>
      </c>
      <c r="Y11" s="3">
        <f t="shared" si="13"/>
        <v>0.61983441283037433</v>
      </c>
      <c r="Z11" s="3">
        <f t="shared" si="14"/>
        <v>0.21072732754262397</v>
      </c>
      <c r="AA11" s="3">
        <f t="shared" si="15"/>
        <v>0.16943825962700174</v>
      </c>
      <c r="AB11" s="3">
        <v>0.14633963290674601</v>
      </c>
      <c r="AC11" s="3">
        <f t="shared" si="16"/>
        <v>1.4291249483387941E-2</v>
      </c>
    </row>
    <row r="12" spans="1:29" x14ac:dyDescent="0.25">
      <c r="D12" s="7">
        <v>42444.442910798614</v>
      </c>
      <c r="E12" s="8">
        <f t="shared" si="0"/>
        <v>75.442910798614321</v>
      </c>
      <c r="F12" s="4">
        <f t="shared" si="20"/>
        <v>5.4169444483704865E-2</v>
      </c>
      <c r="G12">
        <v>26</v>
      </c>
      <c r="H12" s="3">
        <f t="shared" si="17"/>
        <v>328</v>
      </c>
      <c r="I12">
        <v>1429.38</v>
      </c>
      <c r="J12" s="4">
        <f t="shared" si="1"/>
        <v>9.8552320487999996</v>
      </c>
      <c r="K12">
        <v>23.2</v>
      </c>
      <c r="L12" s="6">
        <f t="shared" si="2"/>
        <v>1.0691801224875647E-3</v>
      </c>
      <c r="M12" s="6">
        <f t="shared" ref="M12:M16" si="23">M11+L12</f>
        <v>1.3488373130094546E-2</v>
      </c>
      <c r="N12" s="6">
        <f t="shared" ref="N12:N16" si="24">L12/F12*1000</f>
        <v>19.737697749682354</v>
      </c>
      <c r="O12" s="9">
        <f t="shared" si="4"/>
        <v>1.3488373130094546E-2</v>
      </c>
      <c r="P12" s="2">
        <v>0</v>
      </c>
      <c r="Q12" s="6">
        <f t="shared" si="5"/>
        <v>6.8363672181291094E-2</v>
      </c>
      <c r="R12" s="6">
        <f t="shared" si="6"/>
        <v>15.811786319943399</v>
      </c>
      <c r="S12" s="6">
        <f t="shared" si="7"/>
        <v>0.14296193363397902</v>
      </c>
      <c r="T12" s="3">
        <f t="shared" si="8"/>
        <v>17.7272797706134</v>
      </c>
      <c r="U12" s="3">
        <f t="shared" si="9"/>
        <v>19.480527220454285</v>
      </c>
      <c r="V12" s="3">
        <f t="shared" si="10"/>
        <v>0</v>
      </c>
      <c r="W12" s="3">
        <f t="shared" si="11"/>
        <v>0</v>
      </c>
      <c r="X12" s="6">
        <f t="shared" si="12"/>
        <v>57.15192445960232</v>
      </c>
      <c r="Y12" s="3">
        <f t="shared" si="13"/>
        <v>0.61823133270461184</v>
      </c>
      <c r="Z12" s="3">
        <f t="shared" si="14"/>
        <v>0.21072732754262397</v>
      </c>
      <c r="AA12" s="3">
        <f t="shared" si="15"/>
        <v>0.17104133975276425</v>
      </c>
      <c r="AB12" s="3">
        <v>0.14633963290674601</v>
      </c>
      <c r="AC12" s="3">
        <f t="shared" si="16"/>
        <v>1.4291249483387941E-2</v>
      </c>
    </row>
    <row r="13" spans="1:29" x14ac:dyDescent="0.25">
      <c r="D13" s="7">
        <v>42444.445572870369</v>
      </c>
      <c r="E13" s="8">
        <f t="shared" si="0"/>
        <v>75.445572870368778</v>
      </c>
      <c r="F13" s="4">
        <f t="shared" si="20"/>
        <v>6.3889722106978297E-2</v>
      </c>
      <c r="G13">
        <v>24</v>
      </c>
      <c r="H13" s="3">
        <f t="shared" si="17"/>
        <v>352</v>
      </c>
      <c r="I13">
        <v>1393.55</v>
      </c>
      <c r="J13" s="4">
        <f t="shared" si="1"/>
        <v>9.6081927979999993</v>
      </c>
      <c r="K13">
        <v>23.3</v>
      </c>
      <c r="L13" s="6">
        <f t="shared" si="2"/>
        <v>9.8660257965158915E-4</v>
      </c>
      <c r="M13" s="6">
        <f t="shared" si="23"/>
        <v>1.4474975709746134E-2</v>
      </c>
      <c r="N13" s="6">
        <f t="shared" si="24"/>
        <v>15.442273766656882</v>
      </c>
      <c r="O13" s="9">
        <f t="shared" si="4"/>
        <v>1.4474975709746134E-2</v>
      </c>
      <c r="P13" s="2">
        <v>0</v>
      </c>
      <c r="Q13" s="6">
        <f t="shared" si="5"/>
        <v>6.73770696016395E-2</v>
      </c>
      <c r="R13" s="6">
        <f t="shared" si="6"/>
        <v>15.98427039758915</v>
      </c>
      <c r="S13" s="6">
        <f t="shared" si="7"/>
        <v>0.14296193363397902</v>
      </c>
      <c r="T13" s="3">
        <f t="shared" si="8"/>
        <v>17.7272797706134</v>
      </c>
      <c r="U13" s="3">
        <f t="shared" si="9"/>
        <v>19.480527220454285</v>
      </c>
      <c r="V13" s="3">
        <f t="shared" si="10"/>
        <v>0</v>
      </c>
      <c r="W13" s="3">
        <f t="shared" si="11"/>
        <v>0</v>
      </c>
      <c r="X13" s="6">
        <f t="shared" si="12"/>
        <v>56.979440381956557</v>
      </c>
      <c r="Y13" s="3">
        <f t="shared" si="13"/>
        <v>0.61636551519800031</v>
      </c>
      <c r="Z13" s="3">
        <f t="shared" si="14"/>
        <v>0.21072732754262397</v>
      </c>
      <c r="AA13" s="3">
        <f t="shared" si="15"/>
        <v>0.17290715725937564</v>
      </c>
      <c r="AB13" s="3">
        <v>0.14633963290674601</v>
      </c>
      <c r="AC13" s="3">
        <f t="shared" si="16"/>
        <v>1.4291249483387941E-2</v>
      </c>
    </row>
    <row r="14" spans="1:29" x14ac:dyDescent="0.25">
      <c r="D14" s="7">
        <v>42444.494822025466</v>
      </c>
      <c r="E14" s="8">
        <f t="shared" si="0"/>
        <v>75.494822025466419</v>
      </c>
      <c r="F14" s="4">
        <f t="shared" si="20"/>
        <v>1.1819797223433852</v>
      </c>
      <c r="G14">
        <v>25</v>
      </c>
      <c r="H14" s="3">
        <f t="shared" si="17"/>
        <v>377</v>
      </c>
      <c r="I14">
        <v>1345.15</v>
      </c>
      <c r="J14" s="4">
        <f t="shared" si="1"/>
        <v>9.2744864140000001</v>
      </c>
      <c r="K14">
        <v>22.55</v>
      </c>
      <c r="L14" s="6">
        <f t="shared" si="2"/>
        <v>1.030317659852728E-3</v>
      </c>
      <c r="M14" s="6">
        <f t="shared" si="23"/>
        <v>1.5505293369598862E-2</v>
      </c>
      <c r="N14" s="6">
        <f t="shared" si="24"/>
        <v>0.87168810122226714</v>
      </c>
      <c r="O14" s="9">
        <f t="shared" si="4"/>
        <v>1.5505293369598862E-2</v>
      </c>
      <c r="P14" s="2">
        <v>0</v>
      </c>
      <c r="Q14" s="6">
        <f t="shared" si="5"/>
        <v>6.6346751941786769E-2</v>
      </c>
      <c r="R14" s="6">
        <f t="shared" si="6"/>
        <v>16.306178995731905</v>
      </c>
      <c r="S14" s="6">
        <f t="shared" si="7"/>
        <v>0.14296193363397902</v>
      </c>
      <c r="T14" s="3">
        <f t="shared" si="8"/>
        <v>17.7272797706134</v>
      </c>
      <c r="U14" s="3">
        <f t="shared" si="9"/>
        <v>19.480527220454285</v>
      </c>
      <c r="V14" s="3">
        <f t="shared" si="10"/>
        <v>0</v>
      </c>
      <c r="W14" s="3">
        <f t="shared" si="11"/>
        <v>0</v>
      </c>
      <c r="X14" s="6">
        <f t="shared" si="12"/>
        <v>56.657531783813802</v>
      </c>
      <c r="Y14" s="3">
        <f t="shared" si="13"/>
        <v>0.61288332306675297</v>
      </c>
      <c r="Z14" s="3">
        <f t="shared" si="14"/>
        <v>0.21072732754262397</v>
      </c>
      <c r="AA14" s="3">
        <f t="shared" si="15"/>
        <v>0.17638934939062298</v>
      </c>
      <c r="AB14" s="3">
        <v>0.14633963290674601</v>
      </c>
      <c r="AC14" s="3">
        <f t="shared" si="16"/>
        <v>1.4291249483387941E-2</v>
      </c>
    </row>
    <row r="15" spans="1:29" x14ac:dyDescent="0.25">
      <c r="D15" s="7">
        <v>42444.497252638888</v>
      </c>
      <c r="E15" s="8">
        <f t="shared" si="0"/>
        <v>75.497252638888313</v>
      </c>
      <c r="F15" s="4">
        <f t="shared" si="20"/>
        <v>5.8334722125437111E-2</v>
      </c>
      <c r="G15">
        <v>21</v>
      </c>
      <c r="H15" s="3">
        <f t="shared" si="17"/>
        <v>398</v>
      </c>
      <c r="I15">
        <v>1311.62</v>
      </c>
      <c r="J15" s="4">
        <f t="shared" si="1"/>
        <v>9.0433051111999987</v>
      </c>
      <c r="K15">
        <v>22.54</v>
      </c>
      <c r="L15" s="6">
        <f t="shared" si="2"/>
        <v>8.6549610367445432E-4</v>
      </c>
      <c r="M15" s="6">
        <f t="shared" si="23"/>
        <v>1.6370789473273317E-2</v>
      </c>
      <c r="N15" s="6">
        <f t="shared" si="24"/>
        <v>14.83672283230181</v>
      </c>
      <c r="O15" s="9">
        <f t="shared" si="4"/>
        <v>1.6370789473273317E-2</v>
      </c>
      <c r="P15" s="2">
        <v>0</v>
      </c>
      <c r="Q15" s="6">
        <f t="shared" si="5"/>
        <v>6.5481255838112318E-2</v>
      </c>
      <c r="R15" s="6">
        <f t="shared" si="6"/>
        <v>16.504874427820074</v>
      </c>
      <c r="S15" s="6">
        <f t="shared" si="7"/>
        <v>0.14296193363397902</v>
      </c>
      <c r="T15" s="3">
        <f t="shared" si="8"/>
        <v>17.7272797706134</v>
      </c>
      <c r="U15" s="3">
        <f t="shared" si="9"/>
        <v>19.480527220454285</v>
      </c>
      <c r="V15" s="3">
        <f t="shared" si="10"/>
        <v>0</v>
      </c>
      <c r="W15" s="3">
        <f t="shared" si="11"/>
        <v>0</v>
      </c>
      <c r="X15" s="6">
        <f t="shared" si="12"/>
        <v>56.458836351725644</v>
      </c>
      <c r="Y15" s="3">
        <f t="shared" si="13"/>
        <v>0.61073396864091889</v>
      </c>
      <c r="Z15" s="3">
        <f t="shared" si="14"/>
        <v>0.21072732754262397</v>
      </c>
      <c r="AA15" s="3">
        <f t="shared" si="15"/>
        <v>0.17853870381645714</v>
      </c>
      <c r="AB15" s="3">
        <v>0.14633963290674601</v>
      </c>
      <c r="AC15" s="3">
        <f t="shared" si="16"/>
        <v>1.4291249483387941E-2</v>
      </c>
    </row>
    <row r="16" spans="1:29" x14ac:dyDescent="0.25">
      <c r="D16" s="7">
        <v>42444.499220300924</v>
      </c>
      <c r="E16" s="8">
        <f t="shared" si="0"/>
        <v>75.499220300924208</v>
      </c>
      <c r="F16" s="4">
        <f t="shared" si="20"/>
        <v>4.72238888614811E-2</v>
      </c>
      <c r="G16">
        <v>25</v>
      </c>
      <c r="H16" s="3">
        <f t="shared" si="17"/>
        <v>423</v>
      </c>
      <c r="I16">
        <v>1278.51</v>
      </c>
      <c r="J16" s="4">
        <f t="shared" si="1"/>
        <v>8.8150196076</v>
      </c>
      <c r="K16">
        <v>22.72</v>
      </c>
      <c r="L16" s="6">
        <f t="shared" si="2"/>
        <v>1.0297256633604343E-3</v>
      </c>
      <c r="M16" s="6">
        <f t="shared" si="23"/>
        <v>1.7400515136633751E-2</v>
      </c>
      <c r="N16" s="6">
        <f t="shared" si="24"/>
        <v>21.805185641971686</v>
      </c>
      <c r="O16" s="9">
        <f t="shared" si="4"/>
        <v>1.7400515136633751E-2</v>
      </c>
      <c r="P16" s="2">
        <v>0</v>
      </c>
      <c r="Q16" s="6">
        <f t="shared" si="5"/>
        <v>6.4451530174751887E-2</v>
      </c>
      <c r="R16" s="6">
        <f t="shared" si="6"/>
        <v>16.66603763348656</v>
      </c>
      <c r="S16" s="6">
        <f t="shared" si="7"/>
        <v>0.14296193363397902</v>
      </c>
      <c r="T16" s="3">
        <f t="shared" si="8"/>
        <v>17.7272797706134</v>
      </c>
      <c r="U16" s="3">
        <f t="shared" si="9"/>
        <v>19.480527220454285</v>
      </c>
      <c r="V16" s="3">
        <f t="shared" si="10"/>
        <v>0</v>
      </c>
      <c r="W16" s="3">
        <f t="shared" si="11"/>
        <v>0</v>
      </c>
      <c r="X16" s="6">
        <f t="shared" si="12"/>
        <v>56.297673146059147</v>
      </c>
      <c r="Y16" s="3">
        <f t="shared" si="13"/>
        <v>0.60899061276333033</v>
      </c>
      <c r="Z16" s="3">
        <f t="shared" si="14"/>
        <v>0.21072732754262397</v>
      </c>
      <c r="AA16" s="3">
        <f t="shared" si="15"/>
        <v>0.18028205969404562</v>
      </c>
      <c r="AB16" s="3">
        <v>0.14633963290674601</v>
      </c>
      <c r="AC16" s="3">
        <f t="shared" si="16"/>
        <v>1.4291249483387941E-2</v>
      </c>
    </row>
    <row r="17" spans="4:29" x14ac:dyDescent="0.25">
      <c r="D17" s="7">
        <v>42444.539383541669</v>
      </c>
      <c r="E17" s="8">
        <f t="shared" si="0"/>
        <v>75.53938354166894</v>
      </c>
      <c r="F17" s="4">
        <f t="shared" si="20"/>
        <v>0.96391777787357569</v>
      </c>
      <c r="G17">
        <v>25</v>
      </c>
      <c r="H17" s="3">
        <f t="shared" si="17"/>
        <v>448</v>
      </c>
      <c r="I17">
        <v>1251.3499999999999</v>
      </c>
      <c r="J17" s="4">
        <f t="shared" si="1"/>
        <v>8.6277579259999992</v>
      </c>
      <c r="K17">
        <v>23.23</v>
      </c>
      <c r="L17" s="6">
        <f t="shared" si="2"/>
        <v>1.027953748628287E-3</v>
      </c>
      <c r="M17" s="6">
        <f t="shared" ref="M17:M23" si="25">M16+L17</f>
        <v>1.8428468885262037E-2</v>
      </c>
      <c r="N17" s="6">
        <f t="shared" ref="N17:N23" si="26">L17/F17*1000</f>
        <v>1.0664330218039719</v>
      </c>
      <c r="O17" s="9">
        <f t="shared" si="4"/>
        <v>1.8428468885262037E-2</v>
      </c>
      <c r="P17" s="2">
        <v>0</v>
      </c>
      <c r="Q17" s="6">
        <f t="shared" si="5"/>
        <v>6.3423576426123604E-2</v>
      </c>
      <c r="R17" s="6">
        <f t="shared" si="6"/>
        <v>16.756186477099099</v>
      </c>
      <c r="S17" s="6">
        <f t="shared" si="7"/>
        <v>0.14296193363397902</v>
      </c>
      <c r="T17" s="3">
        <f t="shared" si="8"/>
        <v>17.7272797706134</v>
      </c>
      <c r="U17" s="3">
        <f t="shared" si="9"/>
        <v>19.480527220454285</v>
      </c>
      <c r="V17" s="3">
        <f t="shared" si="10"/>
        <v>0</v>
      </c>
      <c r="W17" s="3">
        <f t="shared" si="11"/>
        <v>0</v>
      </c>
      <c r="X17" s="6">
        <f t="shared" si="12"/>
        <v>56.207524302446622</v>
      </c>
      <c r="Y17" s="3">
        <f t="shared" si="13"/>
        <v>0.60801544280614461</v>
      </c>
      <c r="Z17" s="3">
        <f t="shared" si="14"/>
        <v>0.21072732754262397</v>
      </c>
      <c r="AA17" s="3">
        <f t="shared" si="15"/>
        <v>0.18125722965123148</v>
      </c>
      <c r="AB17" s="3">
        <v>0.14633963290674601</v>
      </c>
      <c r="AC17" s="3">
        <f t="shared" si="16"/>
        <v>1.4291249483387941E-2</v>
      </c>
    </row>
    <row r="18" spans="4:29" x14ac:dyDescent="0.25">
      <c r="D18" s="7">
        <v>42444.541814178243</v>
      </c>
      <c r="E18" s="8">
        <f t="shared" si="0"/>
        <v>75.54181417824293</v>
      </c>
      <c r="F18" s="4">
        <f t="shared" si="20"/>
        <v>5.8335277775768191E-2</v>
      </c>
      <c r="G18">
        <v>19</v>
      </c>
      <c r="H18" s="3">
        <f t="shared" si="17"/>
        <v>467</v>
      </c>
      <c r="I18">
        <v>1223.78</v>
      </c>
      <c r="J18" s="4">
        <f t="shared" si="1"/>
        <v>8.4376693928000002</v>
      </c>
      <c r="K18">
        <v>23.28</v>
      </c>
      <c r="L18" s="6">
        <f t="shared" si="2"/>
        <v>7.8111307335297826E-4</v>
      </c>
      <c r="M18" s="6">
        <f t="shared" si="25"/>
        <v>1.9209581958615017E-2</v>
      </c>
      <c r="N18" s="6">
        <f t="shared" si="26"/>
        <v>13.390063493919691</v>
      </c>
      <c r="O18" s="9">
        <f t="shared" si="4"/>
        <v>1.9209581958615017E-2</v>
      </c>
      <c r="P18" s="2">
        <v>0</v>
      </c>
      <c r="Q18" s="6">
        <f t="shared" si="5"/>
        <v>6.2642463352770628E-2</v>
      </c>
      <c r="R18" s="6">
        <f t="shared" si="6"/>
        <v>16.92266397955807</v>
      </c>
      <c r="S18" s="6">
        <f t="shared" si="7"/>
        <v>0.14296193363397902</v>
      </c>
      <c r="T18" s="3">
        <f t="shared" si="8"/>
        <v>17.7272797706134</v>
      </c>
      <c r="U18" s="3">
        <f t="shared" si="9"/>
        <v>19.480527220454285</v>
      </c>
      <c r="V18" s="3">
        <f t="shared" si="10"/>
        <v>0</v>
      </c>
      <c r="W18" s="3">
        <f t="shared" si="11"/>
        <v>0</v>
      </c>
      <c r="X18" s="6">
        <f t="shared" si="12"/>
        <v>56.041046799987647</v>
      </c>
      <c r="Y18" s="3">
        <f t="shared" si="13"/>
        <v>0.60621460041660624</v>
      </c>
      <c r="Z18" s="3">
        <f t="shared" si="14"/>
        <v>0.21072732754262397</v>
      </c>
      <c r="AA18" s="3">
        <f t="shared" si="15"/>
        <v>0.18305807204076982</v>
      </c>
      <c r="AB18" s="3">
        <v>0.14633963290674601</v>
      </c>
      <c r="AC18" s="3">
        <f t="shared" si="16"/>
        <v>1.4291249483387941E-2</v>
      </c>
    </row>
    <row r="19" spans="4:29" x14ac:dyDescent="0.25">
      <c r="D19" s="7">
        <v>42444.544592025464</v>
      </c>
      <c r="E19" s="8">
        <f t="shared" si="0"/>
        <v>75.544592025464226</v>
      </c>
      <c r="F19" s="4">
        <f t="shared" si="20"/>
        <v>6.6668333311099559E-2</v>
      </c>
      <c r="G19">
        <v>20</v>
      </c>
      <c r="H19" s="3">
        <f t="shared" si="17"/>
        <v>487</v>
      </c>
      <c r="I19">
        <v>1193.6400000000001</v>
      </c>
      <c r="J19" s="4">
        <f t="shared" si="1"/>
        <v>8.2298613264</v>
      </c>
      <c r="K19">
        <v>23.23</v>
      </c>
      <c r="L19" s="6">
        <f t="shared" si="2"/>
        <v>8.2236299890262954E-4</v>
      </c>
      <c r="M19" s="6">
        <f t="shared" si="25"/>
        <v>2.0031944957517648E-2</v>
      </c>
      <c r="N19" s="6">
        <f t="shared" si="26"/>
        <v>12.335136609238061</v>
      </c>
      <c r="O19" s="9">
        <f t="shared" si="4"/>
        <v>2.0031944957517648E-2</v>
      </c>
      <c r="P19" s="2">
        <v>0</v>
      </c>
      <c r="Q19" s="6">
        <f t="shared" si="5"/>
        <v>6.1820100353867993E-2</v>
      </c>
      <c r="R19" s="6">
        <f t="shared" si="6"/>
        <v>17.122201219435354</v>
      </c>
      <c r="S19" s="6">
        <f t="shared" si="7"/>
        <v>0.14296193363397902</v>
      </c>
      <c r="T19" s="3">
        <f t="shared" si="8"/>
        <v>17.7272797706134</v>
      </c>
      <c r="U19" s="3">
        <f t="shared" si="9"/>
        <v>19.480527220454285</v>
      </c>
      <c r="V19" s="3">
        <f t="shared" si="10"/>
        <v>0</v>
      </c>
      <c r="W19" s="3">
        <f t="shared" si="11"/>
        <v>0</v>
      </c>
      <c r="X19" s="6">
        <f t="shared" si="12"/>
        <v>55.84150956011036</v>
      </c>
      <c r="Y19" s="3">
        <f t="shared" si="13"/>
        <v>0.60405613987656392</v>
      </c>
      <c r="Z19" s="3">
        <f t="shared" si="14"/>
        <v>0.21072732754262397</v>
      </c>
      <c r="AA19" s="3">
        <f t="shared" si="15"/>
        <v>0.18521653258081217</v>
      </c>
      <c r="AB19" s="3">
        <v>0.14633963290674601</v>
      </c>
      <c r="AC19" s="3">
        <f t="shared" si="16"/>
        <v>1.4291249483387941E-2</v>
      </c>
    </row>
    <row r="20" spans="4:29" x14ac:dyDescent="0.25">
      <c r="D20" s="7">
        <v>42444.570657627315</v>
      </c>
      <c r="E20" s="8">
        <f t="shared" si="0"/>
        <v>75.570657627315086</v>
      </c>
      <c r="F20" s="4">
        <f t="shared" si="20"/>
        <v>0.6255744444206357</v>
      </c>
      <c r="G20">
        <v>21</v>
      </c>
      <c r="H20" s="3">
        <f t="shared" si="17"/>
        <v>508</v>
      </c>
      <c r="I20">
        <v>1175.26</v>
      </c>
      <c r="J20" s="4">
        <f t="shared" si="1"/>
        <v>8.1031356375999994</v>
      </c>
      <c r="K20">
        <v>22.78</v>
      </c>
      <c r="L20" s="6">
        <f t="shared" si="2"/>
        <v>8.6479418408238248E-4</v>
      </c>
      <c r="M20" s="6">
        <f t="shared" si="25"/>
        <v>2.0896739141600031E-2</v>
      </c>
      <c r="N20" s="6">
        <f t="shared" si="26"/>
        <v>1.3824001152785195</v>
      </c>
      <c r="O20" s="9">
        <f t="shared" si="4"/>
        <v>2.0896739141600031E-2</v>
      </c>
      <c r="P20" s="2">
        <v>0</v>
      </c>
      <c r="Q20" s="6">
        <f t="shared" si="5"/>
        <v>6.0955306169785603E-2</v>
      </c>
      <c r="R20" s="6">
        <f t="shared" si="6"/>
        <v>17.146710548567349</v>
      </c>
      <c r="S20" s="6">
        <f t="shared" si="7"/>
        <v>0.14296193363397902</v>
      </c>
      <c r="T20" s="3">
        <f t="shared" si="8"/>
        <v>17.7272797706134</v>
      </c>
      <c r="U20" s="3">
        <f t="shared" si="9"/>
        <v>19.480527220454285</v>
      </c>
      <c r="V20" s="3">
        <f t="shared" si="10"/>
        <v>0</v>
      </c>
      <c r="W20" s="3">
        <f t="shared" si="11"/>
        <v>0</v>
      </c>
      <c r="X20" s="6">
        <f t="shared" si="12"/>
        <v>55.817000230978358</v>
      </c>
      <c r="Y20" s="3">
        <f t="shared" si="13"/>
        <v>0.60379101432993976</v>
      </c>
      <c r="Z20" s="3">
        <f t="shared" si="14"/>
        <v>0.21072732754262397</v>
      </c>
      <c r="AA20" s="3">
        <f t="shared" si="15"/>
        <v>0.18548165812743622</v>
      </c>
      <c r="AB20" s="3">
        <v>0.14633963290674601</v>
      </c>
      <c r="AC20" s="3">
        <f t="shared" si="16"/>
        <v>1.4291249483387941E-2</v>
      </c>
    </row>
    <row r="21" spans="4:29" x14ac:dyDescent="0.25">
      <c r="D21" s="7">
        <v>42444.573018784722</v>
      </c>
      <c r="E21" s="8">
        <f t="shared" si="0"/>
        <v>75.57301878472208</v>
      </c>
      <c r="F21" s="4">
        <f t="shared" si="20"/>
        <v>5.6667777767870575E-2</v>
      </c>
      <c r="G21">
        <v>19</v>
      </c>
      <c r="H21" s="3">
        <f t="shared" si="17"/>
        <v>527</v>
      </c>
      <c r="I21">
        <v>1144.3800000000001</v>
      </c>
      <c r="J21" s="4">
        <f t="shared" si="1"/>
        <v>7.8902254488000008</v>
      </c>
      <c r="K21">
        <v>23.21</v>
      </c>
      <c r="L21" s="6">
        <f t="shared" si="2"/>
        <v>7.8129757164942411E-4</v>
      </c>
      <c r="M21" s="6">
        <f t="shared" si="25"/>
        <v>2.1678036713249454E-2</v>
      </c>
      <c r="N21" s="6">
        <f t="shared" si="26"/>
        <v>13.787333868108787</v>
      </c>
      <c r="O21" s="9">
        <f t="shared" si="4"/>
        <v>2.1678036713249454E-2</v>
      </c>
      <c r="P21" s="2">
        <v>0</v>
      </c>
      <c r="Q21" s="6">
        <f t="shared" si="5"/>
        <v>6.0174008598136181E-2</v>
      </c>
      <c r="R21" s="6">
        <f t="shared" si="6"/>
        <v>17.383688827925258</v>
      </c>
      <c r="S21" s="6">
        <f t="shared" si="7"/>
        <v>0.14296193363397902</v>
      </c>
      <c r="T21" s="3">
        <f t="shared" si="8"/>
        <v>17.7272797706134</v>
      </c>
      <c r="U21" s="3">
        <f t="shared" si="9"/>
        <v>19.480527220454285</v>
      </c>
      <c r="V21" s="3">
        <f t="shared" si="10"/>
        <v>0</v>
      </c>
      <c r="W21" s="3">
        <f t="shared" si="11"/>
        <v>0</v>
      </c>
      <c r="X21" s="6">
        <f t="shared" si="12"/>
        <v>55.580021951620459</v>
      </c>
      <c r="Y21" s="3">
        <f t="shared" si="13"/>
        <v>0.60122754164105352</v>
      </c>
      <c r="Z21" s="3">
        <f t="shared" si="14"/>
        <v>0.21072732754262397</v>
      </c>
      <c r="AA21" s="3">
        <f t="shared" si="15"/>
        <v>0.18804513081632257</v>
      </c>
      <c r="AB21" s="3">
        <v>0.14633963290674601</v>
      </c>
      <c r="AC21" s="3">
        <f t="shared" si="16"/>
        <v>1.4291249483387941E-2</v>
      </c>
    </row>
    <row r="22" spans="4:29" x14ac:dyDescent="0.25">
      <c r="D22" s="7">
        <v>42444.585496030093</v>
      </c>
      <c r="E22" s="8">
        <f t="shared" si="0"/>
        <v>75.585496030093054</v>
      </c>
      <c r="F22" s="4">
        <f t="shared" si="20"/>
        <v>0.29945388890337199</v>
      </c>
      <c r="G22">
        <v>19</v>
      </c>
      <c r="H22" s="3">
        <f t="shared" si="17"/>
        <v>546</v>
      </c>
      <c r="I22">
        <v>1117.5899999999999</v>
      </c>
      <c r="J22" s="4">
        <f t="shared" si="1"/>
        <v>7.7055148283999992</v>
      </c>
      <c r="K22">
        <v>22.86</v>
      </c>
      <c r="L22" s="6">
        <f t="shared" si="2"/>
        <v>7.8222137202805066E-4</v>
      </c>
      <c r="M22" s="6">
        <f t="shared" si="25"/>
        <v>2.2460258085277504E-2</v>
      </c>
      <c r="N22" s="6">
        <f t="shared" si="26"/>
        <v>2.6121596713691653</v>
      </c>
      <c r="O22" s="9">
        <f t="shared" si="4"/>
        <v>2.2460258085277504E-2</v>
      </c>
      <c r="P22" s="2">
        <v>0</v>
      </c>
      <c r="Q22" s="6">
        <f t="shared" si="5"/>
        <v>5.9391787226108134E-2</v>
      </c>
      <c r="R22" s="6">
        <f t="shared" si="6"/>
        <v>17.569004012028181</v>
      </c>
      <c r="S22" s="6">
        <f t="shared" si="7"/>
        <v>0.14296193363397902</v>
      </c>
      <c r="T22" s="3">
        <f t="shared" si="8"/>
        <v>17.7272797706134</v>
      </c>
      <c r="U22" s="3">
        <f t="shared" si="9"/>
        <v>19.480527220454285</v>
      </c>
      <c r="V22" s="3">
        <f t="shared" si="10"/>
        <v>0</v>
      </c>
      <c r="W22" s="3">
        <f t="shared" si="11"/>
        <v>0</v>
      </c>
      <c r="X22" s="6">
        <f t="shared" si="12"/>
        <v>55.39470676751754</v>
      </c>
      <c r="Y22" s="3">
        <f t="shared" si="13"/>
        <v>0.59922292579790148</v>
      </c>
      <c r="Z22" s="3">
        <f t="shared" si="14"/>
        <v>0.21072732754262397</v>
      </c>
      <c r="AA22" s="3">
        <f t="shared" si="15"/>
        <v>0.19004974665947466</v>
      </c>
      <c r="AB22" s="3">
        <v>0.14633963290674601</v>
      </c>
      <c r="AC22" s="3">
        <f t="shared" si="16"/>
        <v>1.4291249483387941E-2</v>
      </c>
    </row>
    <row r="23" spans="4:29" x14ac:dyDescent="0.25">
      <c r="D23" s="7">
        <v>42444.587556273145</v>
      </c>
      <c r="E23" s="8">
        <f t="shared" si="0"/>
        <v>75.58755627314531</v>
      </c>
      <c r="F23" s="4">
        <f t="shared" si="20"/>
        <v>4.944583325413987E-2</v>
      </c>
      <c r="G23">
        <v>19</v>
      </c>
      <c r="H23" s="3">
        <f t="shared" si="17"/>
        <v>565</v>
      </c>
      <c r="I23">
        <v>1089.32</v>
      </c>
      <c r="J23" s="4">
        <f t="shared" si="1"/>
        <v>7.5105999631999989</v>
      </c>
      <c r="K23">
        <v>23.27</v>
      </c>
      <c r="L23" s="6">
        <f t="shared" si="2"/>
        <v>7.8113942491742571E-4</v>
      </c>
      <c r="M23" s="6">
        <f t="shared" si="25"/>
        <v>2.3241397510194928E-2</v>
      </c>
      <c r="N23" s="6">
        <f t="shared" si="26"/>
        <v>15.797881712348826</v>
      </c>
      <c r="O23" s="9">
        <f t="shared" si="4"/>
        <v>2.3241397510194928E-2</v>
      </c>
      <c r="P23" s="2">
        <v>0</v>
      </c>
      <c r="Q23" s="6">
        <f t="shared" si="5"/>
        <v>5.8610647801190713E-2</v>
      </c>
      <c r="R23" s="6">
        <f t="shared" si="6"/>
        <v>17.787884422165071</v>
      </c>
      <c r="S23" s="6">
        <f t="shared" si="7"/>
        <v>0.14296193363397902</v>
      </c>
      <c r="T23" s="3">
        <f t="shared" si="8"/>
        <v>17.7272797706134</v>
      </c>
      <c r="U23" s="3">
        <f t="shared" si="9"/>
        <v>19.480527220454285</v>
      </c>
      <c r="V23" s="3">
        <f t="shared" si="10"/>
        <v>0</v>
      </c>
      <c r="W23" s="3">
        <f t="shared" si="11"/>
        <v>0</v>
      </c>
      <c r="X23" s="6">
        <f t="shared" si="12"/>
        <v>55.175826357380636</v>
      </c>
      <c r="Y23" s="3">
        <f t="shared" si="13"/>
        <v>0.59685522376614364</v>
      </c>
      <c r="Z23" s="3">
        <f t="shared" si="14"/>
        <v>0.21072732754262397</v>
      </c>
      <c r="AA23" s="3">
        <f t="shared" si="15"/>
        <v>0.19241744869123234</v>
      </c>
      <c r="AB23" s="3">
        <v>0.14633963290674601</v>
      </c>
      <c r="AC23" s="3">
        <f t="shared" si="16"/>
        <v>1.4291249483387941E-2</v>
      </c>
    </row>
    <row r="24" spans="4:29" x14ac:dyDescent="0.25">
      <c r="D24" s="7">
        <v>42444.636539212966</v>
      </c>
      <c r="E24" s="8">
        <f t="shared" si="0"/>
        <v>75.636539212966454</v>
      </c>
      <c r="F24" s="4">
        <f t="shared" si="20"/>
        <v>1.1755905557074584</v>
      </c>
      <c r="G24">
        <v>19</v>
      </c>
      <c r="H24" s="3">
        <f t="shared" si="17"/>
        <v>584</v>
      </c>
      <c r="I24">
        <v>1065.42</v>
      </c>
      <c r="J24" s="4">
        <f t="shared" si="1"/>
        <v>7.3458151992000005</v>
      </c>
      <c r="K24">
        <v>23.53</v>
      </c>
      <c r="L24" s="6">
        <f t="shared" si="2"/>
        <v>7.8045486158158058E-4</v>
      </c>
      <c r="M24" s="6">
        <f t="shared" ref="M24:M29" si="27">M23+L24</f>
        <v>2.4021852371776509E-2</v>
      </c>
      <c r="N24" s="6">
        <f t="shared" ref="N24:N29" si="28">L24/F24*1000</f>
        <v>0.66388323535987481</v>
      </c>
      <c r="O24" s="9">
        <f t="shared" si="4"/>
        <v>2.4021852371776509E-2</v>
      </c>
      <c r="P24" s="2">
        <v>0</v>
      </c>
      <c r="Q24" s="6">
        <f t="shared" si="5"/>
        <v>5.7830192939609129E-2</v>
      </c>
      <c r="R24" s="6">
        <f t="shared" si="6"/>
        <v>17.944735072134286</v>
      </c>
      <c r="S24" s="6">
        <f t="shared" si="7"/>
        <v>0.14296193363397902</v>
      </c>
      <c r="T24" s="3">
        <f t="shared" si="8"/>
        <v>17.7272797706134</v>
      </c>
      <c r="U24" s="3">
        <f t="shared" si="9"/>
        <v>19.480527220454285</v>
      </c>
      <c r="V24" s="3">
        <f t="shared" si="10"/>
        <v>0</v>
      </c>
      <c r="W24" s="3">
        <f t="shared" si="11"/>
        <v>0</v>
      </c>
      <c r="X24" s="6">
        <f t="shared" si="12"/>
        <v>55.018975707411421</v>
      </c>
      <c r="Y24" s="3">
        <f t="shared" si="13"/>
        <v>0.59515851823465105</v>
      </c>
      <c r="Z24" s="3">
        <f t="shared" si="14"/>
        <v>0.21072732754262397</v>
      </c>
      <c r="AA24" s="3">
        <f t="shared" si="15"/>
        <v>0.19411415422272491</v>
      </c>
      <c r="AB24" s="3">
        <v>0.14633963290674601</v>
      </c>
      <c r="AC24" s="3">
        <f t="shared" si="16"/>
        <v>1.4291249483387941E-2</v>
      </c>
    </row>
    <row r="25" spans="4:29" x14ac:dyDescent="0.25">
      <c r="D25" s="7">
        <v>42444.638229131946</v>
      </c>
      <c r="E25" s="8">
        <f t="shared" si="0"/>
        <v>75.638229131945991</v>
      </c>
      <c r="F25" s="4">
        <f t="shared" si="20"/>
        <v>4.0558055508881807E-2</v>
      </c>
      <c r="G25">
        <v>18</v>
      </c>
      <c r="H25" s="3">
        <f t="shared" si="17"/>
        <v>602</v>
      </c>
      <c r="I25">
        <v>1037.46</v>
      </c>
      <c r="J25" s="4">
        <f t="shared" si="1"/>
        <v>7.1530377096000004</v>
      </c>
      <c r="K25">
        <v>23.31</v>
      </c>
      <c r="L25" s="6">
        <f t="shared" si="2"/>
        <v>7.3992697515106668E-4</v>
      </c>
      <c r="M25" s="6">
        <f t="shared" si="27"/>
        <v>2.4761779346927575E-2</v>
      </c>
      <c r="N25" s="6">
        <f t="shared" si="28"/>
        <v>18.243650142177803</v>
      </c>
      <c r="O25" s="9">
        <f t="shared" si="4"/>
        <v>2.4761779346927575E-2</v>
      </c>
      <c r="P25" s="2">
        <v>0</v>
      </c>
      <c r="Q25" s="6">
        <f t="shared" si="5"/>
        <v>5.7090265964458063E-2</v>
      </c>
      <c r="R25" s="6">
        <f t="shared" si="6"/>
        <v>18.192566030613648</v>
      </c>
      <c r="S25" s="6">
        <f t="shared" si="7"/>
        <v>0.14296193363397902</v>
      </c>
      <c r="T25" s="3">
        <f t="shared" si="8"/>
        <v>17.7272797706134</v>
      </c>
      <c r="U25" s="3">
        <f t="shared" si="9"/>
        <v>19.480527220454285</v>
      </c>
      <c r="V25" s="3">
        <f t="shared" si="10"/>
        <v>0</v>
      </c>
      <c r="W25" s="3">
        <f t="shared" si="11"/>
        <v>0</v>
      </c>
      <c r="X25" s="6">
        <f t="shared" si="12"/>
        <v>54.771144748932066</v>
      </c>
      <c r="Y25" s="3">
        <f t="shared" si="13"/>
        <v>0.59247764851425422</v>
      </c>
      <c r="Z25" s="3">
        <f t="shared" si="14"/>
        <v>0.21072732754262397</v>
      </c>
      <c r="AA25" s="3">
        <f t="shared" si="15"/>
        <v>0.19679502394312179</v>
      </c>
      <c r="AB25" s="3">
        <v>0.14633963290674601</v>
      </c>
      <c r="AC25" s="3">
        <f t="shared" si="16"/>
        <v>1.4291249483387941E-2</v>
      </c>
    </row>
    <row r="26" spans="4:29" x14ac:dyDescent="0.25">
      <c r="D26" s="7">
        <v>42444.674711655091</v>
      </c>
      <c r="E26" s="8">
        <f t="shared" si="0"/>
        <v>75.674711655090505</v>
      </c>
      <c r="F26" s="4">
        <f t="shared" si="20"/>
        <v>0.87558055546833202</v>
      </c>
      <c r="G26">
        <v>18</v>
      </c>
      <c r="H26" s="3">
        <f t="shared" si="17"/>
        <v>620</v>
      </c>
      <c r="I26">
        <v>1019.76</v>
      </c>
      <c r="J26" s="4">
        <f t="shared" si="1"/>
        <v>7.0310004575999994</v>
      </c>
      <c r="K26">
        <v>23.35</v>
      </c>
      <c r="L26" s="6">
        <f t="shared" si="2"/>
        <v>7.3982715363671238E-4</v>
      </c>
      <c r="M26" s="6">
        <f t="shared" si="27"/>
        <v>2.5501606500564288E-2</v>
      </c>
      <c r="N26" s="6">
        <f t="shared" si="28"/>
        <v>0.84495612541440268</v>
      </c>
      <c r="O26" s="9">
        <f t="shared" si="4"/>
        <v>2.5501606500564288E-2</v>
      </c>
      <c r="P26" s="2">
        <v>0</v>
      </c>
      <c r="Q26" s="6">
        <f t="shared" si="5"/>
        <v>5.635043881082135E-2</v>
      </c>
      <c r="R26" s="6">
        <f t="shared" si="6"/>
        <v>18.26848716238236</v>
      </c>
      <c r="S26" s="6">
        <f t="shared" si="7"/>
        <v>0.14296193363397902</v>
      </c>
      <c r="T26" s="3">
        <f t="shared" si="8"/>
        <v>17.7272797706134</v>
      </c>
      <c r="U26" s="3">
        <f t="shared" si="9"/>
        <v>19.480527220454285</v>
      </c>
      <c r="V26" s="3">
        <f t="shared" si="10"/>
        <v>0</v>
      </c>
      <c r="W26" s="3">
        <f t="shared" si="11"/>
        <v>0</v>
      </c>
      <c r="X26" s="6">
        <f t="shared" si="12"/>
        <v>54.695223617163357</v>
      </c>
      <c r="Y26" s="3">
        <f t="shared" si="13"/>
        <v>0.5916563844375391</v>
      </c>
      <c r="Z26" s="3">
        <f t="shared" si="14"/>
        <v>0.21072732754262397</v>
      </c>
      <c r="AA26" s="3">
        <f t="shared" si="15"/>
        <v>0.19761628801983699</v>
      </c>
      <c r="AB26" s="3">
        <v>0.14633963290674601</v>
      </c>
      <c r="AC26" s="3">
        <f t="shared" si="16"/>
        <v>1.4291249483387941E-2</v>
      </c>
    </row>
    <row r="27" spans="4:29" x14ac:dyDescent="0.25">
      <c r="D27" s="7">
        <v>42444.676632997682</v>
      </c>
      <c r="E27" s="8">
        <f t="shared" si="0"/>
        <v>75.676632997681736</v>
      </c>
      <c r="F27" s="4">
        <f t="shared" si="20"/>
        <v>4.6112222189549357E-2</v>
      </c>
      <c r="G27">
        <v>17</v>
      </c>
      <c r="H27" s="3">
        <f t="shared" si="17"/>
        <v>637</v>
      </c>
      <c r="I27">
        <v>993.48</v>
      </c>
      <c r="J27" s="4">
        <f t="shared" si="1"/>
        <v>6.8498061647999995</v>
      </c>
      <c r="K27">
        <v>23.42</v>
      </c>
      <c r="L27" s="6">
        <f t="shared" si="2"/>
        <v>6.9856072351400054E-4</v>
      </c>
      <c r="M27" s="6">
        <f t="shared" si="27"/>
        <v>2.6200167224078287E-2</v>
      </c>
      <c r="N27" s="6">
        <f t="shared" si="28"/>
        <v>15.149144637673066</v>
      </c>
      <c r="O27" s="9">
        <f t="shared" si="4"/>
        <v>2.6200167224078287E-2</v>
      </c>
      <c r="P27" s="2">
        <v>0</v>
      </c>
      <c r="Q27" s="6">
        <f t="shared" si="5"/>
        <v>5.5651878087307351E-2</v>
      </c>
      <c r="R27" s="6">
        <f t="shared" si="6"/>
        <v>18.519273742642984</v>
      </c>
      <c r="S27" s="6">
        <f t="shared" si="7"/>
        <v>0.14296193363397902</v>
      </c>
      <c r="T27" s="3">
        <f t="shared" si="8"/>
        <v>17.7272797706134</v>
      </c>
      <c r="U27" s="3">
        <f t="shared" si="9"/>
        <v>19.480527220454285</v>
      </c>
      <c r="V27" s="3">
        <f t="shared" si="10"/>
        <v>0</v>
      </c>
      <c r="W27" s="3">
        <f t="shared" si="11"/>
        <v>0</v>
      </c>
      <c r="X27" s="6">
        <f t="shared" si="12"/>
        <v>54.444437036902734</v>
      </c>
      <c r="Y27" s="3">
        <f t="shared" si="13"/>
        <v>0.58894354277551331</v>
      </c>
      <c r="Z27" s="3">
        <f t="shared" si="14"/>
        <v>0.21072732754262397</v>
      </c>
      <c r="AA27" s="3">
        <f t="shared" si="15"/>
        <v>0.20032912968186276</v>
      </c>
      <c r="AB27" s="3">
        <v>0.14633963290674601</v>
      </c>
      <c r="AC27" s="3">
        <f t="shared" si="16"/>
        <v>1.4291249483387941E-2</v>
      </c>
    </row>
    <row r="28" spans="4:29" x14ac:dyDescent="0.25">
      <c r="D28" s="7">
        <v>42444.678762696756</v>
      </c>
      <c r="E28" s="8">
        <f t="shared" si="0"/>
        <v>75.678762696756166</v>
      </c>
      <c r="F28" s="4">
        <f t="shared" si="20"/>
        <v>5.1112777786329389E-2</v>
      </c>
      <c r="G28">
        <v>15</v>
      </c>
      <c r="H28" s="3">
        <f t="shared" si="17"/>
        <v>652</v>
      </c>
      <c r="I28">
        <v>969.28</v>
      </c>
      <c r="J28" s="4">
        <f t="shared" si="1"/>
        <v>6.6829529727999999</v>
      </c>
      <c r="K28">
        <v>23.29</v>
      </c>
      <c r="L28" s="6">
        <f t="shared" si="2"/>
        <v>6.1664741334189392E-4</v>
      </c>
      <c r="M28" s="6">
        <f t="shared" si="27"/>
        <v>2.681681463742018E-2</v>
      </c>
      <c r="N28" s="6">
        <f t="shared" si="28"/>
        <v>12.064447287911287</v>
      </c>
      <c r="O28" s="9">
        <f t="shared" si="4"/>
        <v>2.681681463742018E-2</v>
      </c>
      <c r="P28" s="2">
        <v>0</v>
      </c>
      <c r="Q28" s="6">
        <f t="shared" si="5"/>
        <v>5.5035230673965457E-2</v>
      </c>
      <c r="R28" s="6">
        <f t="shared" si="6"/>
        <v>18.771319177744306</v>
      </c>
      <c r="S28" s="6">
        <f t="shared" si="7"/>
        <v>0.14296193363397902</v>
      </c>
      <c r="T28" s="3">
        <f t="shared" si="8"/>
        <v>17.7272797706134</v>
      </c>
      <c r="U28" s="3">
        <f t="shared" si="9"/>
        <v>19.480527220454285</v>
      </c>
      <c r="V28" s="3">
        <f t="shared" si="10"/>
        <v>0</v>
      </c>
      <c r="W28" s="3">
        <f t="shared" si="11"/>
        <v>0</v>
      </c>
      <c r="X28" s="6">
        <f t="shared" si="12"/>
        <v>54.192391601801411</v>
      </c>
      <c r="Y28" s="3">
        <f t="shared" si="13"/>
        <v>0.58621708366292569</v>
      </c>
      <c r="Z28" s="3">
        <f t="shared" si="14"/>
        <v>0.21072732754262397</v>
      </c>
      <c r="AA28" s="3">
        <f t="shared" si="15"/>
        <v>0.2030555887944504</v>
      </c>
      <c r="AB28" s="3">
        <v>0.14633963290674601</v>
      </c>
      <c r="AC28" s="3">
        <f t="shared" si="16"/>
        <v>1.4291249483387941E-2</v>
      </c>
    </row>
    <row r="29" spans="4:29" x14ac:dyDescent="0.25">
      <c r="D29" s="7">
        <v>42444.680637743055</v>
      </c>
      <c r="E29" s="8">
        <f t="shared" si="0"/>
        <v>75.680637743054831</v>
      </c>
      <c r="F29" s="4">
        <f t="shared" si="20"/>
        <v>4.5001111167948693E-2</v>
      </c>
      <c r="G29">
        <v>18</v>
      </c>
      <c r="H29" s="3">
        <f t="shared" si="17"/>
        <v>670</v>
      </c>
      <c r="I29">
        <v>945.95</v>
      </c>
      <c r="J29" s="4">
        <f t="shared" si="1"/>
        <v>6.5220982220000003</v>
      </c>
      <c r="K29">
        <v>23.28</v>
      </c>
      <c r="L29" s="6">
        <f t="shared" si="2"/>
        <v>7.400018589659793E-4</v>
      </c>
      <c r="M29" s="6">
        <f t="shared" si="27"/>
        <v>2.7556816496386159E-2</v>
      </c>
      <c r="N29" s="6">
        <f t="shared" si="28"/>
        <v>16.444079707370285</v>
      </c>
      <c r="O29" s="9">
        <f t="shared" si="4"/>
        <v>2.7556816496386159E-2</v>
      </c>
      <c r="P29" s="2">
        <v>0</v>
      </c>
      <c r="Q29" s="6">
        <f t="shared" si="5"/>
        <v>5.4295228814999479E-2</v>
      </c>
      <c r="R29" s="6">
        <f t="shared" si="6"/>
        <v>18.975653480161526</v>
      </c>
      <c r="S29" s="6">
        <f t="shared" si="7"/>
        <v>0.14296193363397902</v>
      </c>
      <c r="T29" s="3">
        <f t="shared" si="8"/>
        <v>17.7272797706134</v>
      </c>
      <c r="U29" s="3">
        <f t="shared" si="9"/>
        <v>19.480527220454285</v>
      </c>
      <c r="V29" s="3">
        <f t="shared" si="10"/>
        <v>0</v>
      </c>
      <c r="W29" s="3">
        <f t="shared" si="11"/>
        <v>0</v>
      </c>
      <c r="X29" s="6">
        <f t="shared" si="12"/>
        <v>53.988057299384188</v>
      </c>
      <c r="Y29" s="3">
        <f t="shared" si="13"/>
        <v>0.584006731705487</v>
      </c>
      <c r="Z29" s="3">
        <f t="shared" si="14"/>
        <v>0.21072732754262397</v>
      </c>
      <c r="AA29" s="3">
        <f t="shared" si="15"/>
        <v>0.205265940751889</v>
      </c>
      <c r="AB29" s="3">
        <v>0.14633963290674601</v>
      </c>
      <c r="AC29" s="3">
        <f t="shared" si="16"/>
        <v>1.4291249483387941E-2</v>
      </c>
    </row>
    <row r="30" spans="4:29" x14ac:dyDescent="0.25">
      <c r="D30" s="7">
        <v>42444.701136087962</v>
      </c>
      <c r="E30" s="8">
        <f t="shared" si="0"/>
        <v>75.701136087962368</v>
      </c>
      <c r="F30" s="4">
        <f t="shared" si="20"/>
        <v>0.49196027778089046</v>
      </c>
      <c r="G30">
        <v>16</v>
      </c>
      <c r="H30" s="3">
        <f t="shared" si="17"/>
        <v>686</v>
      </c>
      <c r="I30">
        <v>937.47</v>
      </c>
      <c r="J30" s="4">
        <f t="shared" si="1"/>
        <v>6.4636306572000004</v>
      </c>
      <c r="K30">
        <v>23.26</v>
      </c>
      <c r="L30" s="6">
        <f t="shared" si="2"/>
        <v>6.5782381327151272E-4</v>
      </c>
      <c r="M30" s="6">
        <f t="shared" ref="M30:M35" si="29">M29+L30</f>
        <v>2.8214640309657674E-2</v>
      </c>
      <c r="N30" s="6">
        <f t="shared" ref="N30:N35" si="30">L30/F30*1000</f>
        <v>1.3371482271674273</v>
      </c>
      <c r="O30" s="9">
        <f t="shared" si="4"/>
        <v>2.8214640309657674E-2</v>
      </c>
      <c r="P30" s="2">
        <v>0</v>
      </c>
      <c r="Q30" s="6">
        <f t="shared" si="5"/>
        <v>5.3637405001727964E-2</v>
      </c>
      <c r="R30" s="6">
        <f t="shared" si="6"/>
        <v>18.9153174542035</v>
      </c>
      <c r="S30" s="6">
        <f t="shared" si="7"/>
        <v>0.14296193363397902</v>
      </c>
      <c r="T30" s="3">
        <f t="shared" si="8"/>
        <v>17.7272797706134</v>
      </c>
      <c r="U30" s="3">
        <f t="shared" si="9"/>
        <v>19.480527220454285</v>
      </c>
      <c r="V30" s="3">
        <f t="shared" si="10"/>
        <v>0</v>
      </c>
      <c r="W30" s="3">
        <f t="shared" si="11"/>
        <v>0</v>
      </c>
      <c r="X30" s="6">
        <f t="shared" si="12"/>
        <v>54.048393325342211</v>
      </c>
      <c r="Y30" s="3">
        <f t="shared" si="13"/>
        <v>0.58465940652074189</v>
      </c>
      <c r="Z30" s="3">
        <f t="shared" si="14"/>
        <v>0.21072732754262397</v>
      </c>
      <c r="AA30" s="3">
        <f t="shared" si="15"/>
        <v>0.20461326593663415</v>
      </c>
      <c r="AB30" s="3">
        <v>0.14633963290674601</v>
      </c>
      <c r="AC30" s="3">
        <f t="shared" si="16"/>
        <v>1.4291249483387941E-2</v>
      </c>
    </row>
    <row r="31" spans="4:29" x14ac:dyDescent="0.25">
      <c r="D31" s="7">
        <v>42444.702744895832</v>
      </c>
      <c r="E31" s="8">
        <f t="shared" si="0"/>
        <v>75.702744895832438</v>
      </c>
      <c r="F31" s="4">
        <f t="shared" si="20"/>
        <v>3.86113888816908E-2</v>
      </c>
      <c r="G31">
        <v>16</v>
      </c>
      <c r="H31" s="3">
        <f t="shared" si="17"/>
        <v>702</v>
      </c>
      <c r="I31">
        <v>911.59</v>
      </c>
      <c r="J31" s="4">
        <f t="shared" si="1"/>
        <v>6.2851942683999997</v>
      </c>
      <c r="K31">
        <v>23.19</v>
      </c>
      <c r="L31" s="6">
        <f t="shared" si="2"/>
        <v>6.5797920122767466E-4</v>
      </c>
      <c r="M31" s="6">
        <f t="shared" si="29"/>
        <v>2.887261951088535E-2</v>
      </c>
      <c r="N31" s="6">
        <f t="shared" si="30"/>
        <v>17.04106535104939</v>
      </c>
      <c r="O31" s="9">
        <f t="shared" si="4"/>
        <v>2.887261951088535E-2</v>
      </c>
      <c r="P31" s="2">
        <v>0</v>
      </c>
      <c r="Q31" s="6">
        <f t="shared" si="5"/>
        <v>5.2979425800500288E-2</v>
      </c>
      <c r="R31" s="6">
        <f t="shared" si="6"/>
        <v>19.213697524895217</v>
      </c>
      <c r="S31" s="6">
        <f t="shared" si="7"/>
        <v>0.14296193363397902</v>
      </c>
      <c r="T31" s="3">
        <f t="shared" si="8"/>
        <v>17.7272797706134</v>
      </c>
      <c r="U31" s="3">
        <f t="shared" si="9"/>
        <v>19.480527220454285</v>
      </c>
      <c r="V31" s="3">
        <f t="shared" si="10"/>
        <v>0</v>
      </c>
      <c r="W31" s="3">
        <f t="shared" si="11"/>
        <v>0</v>
      </c>
      <c r="X31" s="6">
        <f t="shared" si="12"/>
        <v>53.750013254650504</v>
      </c>
      <c r="Y31" s="3">
        <f t="shared" si="13"/>
        <v>0.58143173027885742</v>
      </c>
      <c r="Z31" s="3">
        <f t="shared" si="14"/>
        <v>0.21072732754262397</v>
      </c>
      <c r="AA31" s="3">
        <f t="shared" si="15"/>
        <v>0.20784094217851865</v>
      </c>
      <c r="AB31" s="3">
        <v>0.14633963290674601</v>
      </c>
      <c r="AC31" s="3">
        <f t="shared" si="16"/>
        <v>1.4291249483387941E-2</v>
      </c>
    </row>
    <row r="32" spans="4:29" x14ac:dyDescent="0.25">
      <c r="D32" s="7">
        <v>42444.704643113429</v>
      </c>
      <c r="E32" s="8">
        <f t="shared" si="0"/>
        <v>75.704643113429483</v>
      </c>
      <c r="F32" s="4">
        <f t="shared" si="20"/>
        <v>4.5557222329080105E-2</v>
      </c>
      <c r="G32">
        <v>14</v>
      </c>
      <c r="H32" s="3">
        <f t="shared" si="17"/>
        <v>716</v>
      </c>
      <c r="I32">
        <v>887.52</v>
      </c>
      <c r="J32" s="4">
        <f t="shared" si="1"/>
        <v>6.1192373951999999</v>
      </c>
      <c r="K32">
        <v>23.15</v>
      </c>
      <c r="L32" s="6">
        <f t="shared" si="2"/>
        <v>5.7580952389582509E-4</v>
      </c>
      <c r="M32" s="6">
        <f t="shared" si="29"/>
        <v>2.9448429034781176E-2</v>
      </c>
      <c r="N32" s="6">
        <f t="shared" si="30"/>
        <v>12.63925881469455</v>
      </c>
      <c r="O32" s="9">
        <f t="shared" si="4"/>
        <v>2.9448429034781176E-2</v>
      </c>
      <c r="P32" s="2">
        <v>0</v>
      </c>
      <c r="Q32" s="6">
        <f t="shared" si="5"/>
        <v>5.2403616276604462E-2</v>
      </c>
      <c r="R32" s="6">
        <f t="shared" si="6"/>
        <v>19.520294438820081</v>
      </c>
      <c r="S32" s="6">
        <f t="shared" si="7"/>
        <v>0.14296193363397902</v>
      </c>
      <c r="T32" s="3">
        <f t="shared" si="8"/>
        <v>17.7272797706134</v>
      </c>
      <c r="U32" s="3">
        <f t="shared" si="9"/>
        <v>19.480527220454285</v>
      </c>
      <c r="V32" s="3">
        <f t="shared" si="10"/>
        <v>0</v>
      </c>
      <c r="W32" s="3">
        <f t="shared" si="11"/>
        <v>0</v>
      </c>
      <c r="X32" s="6">
        <f t="shared" si="12"/>
        <v>53.443416340725641</v>
      </c>
      <c r="Y32" s="3">
        <f t="shared" si="13"/>
        <v>0.57811516971696653</v>
      </c>
      <c r="Z32" s="3">
        <f t="shared" si="14"/>
        <v>0.21072732754262397</v>
      </c>
      <c r="AA32" s="3">
        <f t="shared" si="15"/>
        <v>0.21115750274040965</v>
      </c>
      <c r="AB32" s="3">
        <v>0.14633963290674601</v>
      </c>
      <c r="AC32" s="3">
        <f t="shared" si="16"/>
        <v>1.4291249483387941E-2</v>
      </c>
    </row>
    <row r="33" spans="4:29" x14ac:dyDescent="0.25">
      <c r="D33" s="7">
        <v>42444.706170925929</v>
      </c>
      <c r="E33" s="8">
        <f t="shared" si="0"/>
        <v>75.706170925928745</v>
      </c>
      <c r="F33" s="4">
        <f t="shared" si="20"/>
        <v>3.6667499982286245E-2</v>
      </c>
      <c r="G33">
        <v>15</v>
      </c>
      <c r="H33" s="3">
        <f t="shared" si="17"/>
        <v>731</v>
      </c>
      <c r="I33">
        <v>863.24</v>
      </c>
      <c r="J33" s="4">
        <f t="shared" si="1"/>
        <v>5.9518326223999996</v>
      </c>
      <c r="K33">
        <v>23.45</v>
      </c>
      <c r="L33" s="6">
        <f t="shared" si="2"/>
        <v>6.1631476470354362E-4</v>
      </c>
      <c r="M33" s="6">
        <f t="shared" si="29"/>
        <v>3.0064743799484719E-2</v>
      </c>
      <c r="N33" s="6">
        <f t="shared" si="30"/>
        <v>16.808202495432742</v>
      </c>
      <c r="O33" s="9">
        <f t="shared" si="4"/>
        <v>3.0064743799484719E-2</v>
      </c>
      <c r="P33" s="2">
        <v>0</v>
      </c>
      <c r="Q33" s="6">
        <f t="shared" si="5"/>
        <v>5.1787301511900918E-2</v>
      </c>
      <c r="R33" s="6">
        <f t="shared" si="6"/>
        <v>19.83329997317918</v>
      </c>
      <c r="S33" s="6">
        <f t="shared" si="7"/>
        <v>0.14296193363397902</v>
      </c>
      <c r="T33" s="3">
        <f t="shared" si="8"/>
        <v>17.7272797706134</v>
      </c>
      <c r="U33" s="3">
        <f t="shared" si="9"/>
        <v>19.480527220454285</v>
      </c>
      <c r="V33" s="3">
        <f t="shared" si="10"/>
        <v>0</v>
      </c>
      <c r="W33" s="3">
        <f t="shared" si="11"/>
        <v>0</v>
      </c>
      <c r="X33" s="6">
        <f t="shared" si="12"/>
        <v>53.130410806366534</v>
      </c>
      <c r="Y33" s="3">
        <f t="shared" si="13"/>
        <v>0.57472928498114217</v>
      </c>
      <c r="Z33" s="3">
        <f t="shared" si="14"/>
        <v>0.21072732754262397</v>
      </c>
      <c r="AA33" s="3">
        <f t="shared" si="15"/>
        <v>0.21454338747623383</v>
      </c>
      <c r="AB33" s="3">
        <v>0.14633963290674601</v>
      </c>
      <c r="AC33" s="3">
        <f t="shared" si="16"/>
        <v>1.4291249483387941E-2</v>
      </c>
    </row>
    <row r="34" spans="4:29" x14ac:dyDescent="0.25">
      <c r="D34" s="7">
        <v>42444.709296018518</v>
      </c>
      <c r="E34" s="8">
        <f t="shared" si="0"/>
        <v>75.709296018518216</v>
      </c>
      <c r="F34" s="4">
        <f t="shared" si="20"/>
        <v>7.5002222147304565E-2</v>
      </c>
      <c r="G34">
        <v>15</v>
      </c>
      <c r="H34" s="3">
        <f t="shared" si="17"/>
        <v>746</v>
      </c>
      <c r="I34">
        <v>843.38</v>
      </c>
      <c r="J34" s="4">
        <f t="shared" si="1"/>
        <v>5.8149026888000002</v>
      </c>
      <c r="K34">
        <v>23.21</v>
      </c>
      <c r="L34" s="6">
        <f t="shared" si="2"/>
        <v>6.1681387235480853E-4</v>
      </c>
      <c r="M34" s="6">
        <f t="shared" si="29"/>
        <v>3.0681557671839527E-2</v>
      </c>
      <c r="N34" s="6">
        <f t="shared" si="30"/>
        <v>8.2239413006108588</v>
      </c>
      <c r="O34" s="9">
        <f t="shared" si="4"/>
        <v>3.0681557671839527E-2</v>
      </c>
      <c r="P34" s="2">
        <v>0</v>
      </c>
      <c r="Q34" s="6">
        <f t="shared" si="5"/>
        <v>5.1170487639546111E-2</v>
      </c>
      <c r="R34" s="6">
        <f t="shared" si="6"/>
        <v>20.058548948527566</v>
      </c>
      <c r="S34" s="6">
        <f t="shared" si="7"/>
        <v>0.14296193363397902</v>
      </c>
      <c r="T34" s="3">
        <f t="shared" si="8"/>
        <v>17.7272797706134</v>
      </c>
      <c r="U34" s="3">
        <f t="shared" si="9"/>
        <v>19.480527220454285</v>
      </c>
      <c r="V34" s="3">
        <f t="shared" si="10"/>
        <v>0</v>
      </c>
      <c r="W34" s="3">
        <f t="shared" si="11"/>
        <v>0</v>
      </c>
      <c r="X34" s="6">
        <f t="shared" si="12"/>
        <v>52.905161831018155</v>
      </c>
      <c r="Y34" s="3">
        <f t="shared" si="13"/>
        <v>0.57229269206608802</v>
      </c>
      <c r="Z34" s="3">
        <f t="shared" si="14"/>
        <v>0.21072732754262397</v>
      </c>
      <c r="AA34" s="3">
        <f t="shared" si="15"/>
        <v>0.21697998039128805</v>
      </c>
      <c r="AB34" s="3">
        <v>0.14633963290674601</v>
      </c>
      <c r="AC34" s="3">
        <f t="shared" si="16"/>
        <v>1.4291249483387941E-2</v>
      </c>
    </row>
    <row r="35" spans="4:29" x14ac:dyDescent="0.25">
      <c r="D35" s="7">
        <v>42444.711379409724</v>
      </c>
      <c r="E35" s="8">
        <f t="shared" si="0"/>
        <v>75.711379409724032</v>
      </c>
      <c r="F35" s="4">
        <f t="shared" si="20"/>
        <v>5.0001388939563185E-2</v>
      </c>
      <c r="G35">
        <v>14</v>
      </c>
      <c r="H35" s="3">
        <f t="shared" si="17"/>
        <v>760</v>
      </c>
      <c r="I35">
        <v>821.78</v>
      </c>
      <c r="J35" s="4">
        <f t="shared" si="1"/>
        <v>5.6659758727999998</v>
      </c>
      <c r="K35">
        <v>23.31</v>
      </c>
      <c r="L35" s="6">
        <f t="shared" si="2"/>
        <v>5.7549875845082962E-4</v>
      </c>
      <c r="M35" s="6">
        <f t="shared" si="29"/>
        <v>3.1257056430290357E-2</v>
      </c>
      <c r="N35" s="6">
        <f t="shared" si="30"/>
        <v>11.509655444700476</v>
      </c>
      <c r="O35" s="9">
        <f t="shared" si="4"/>
        <v>3.1257056430290357E-2</v>
      </c>
      <c r="P35" s="2">
        <v>0</v>
      </c>
      <c r="Q35" s="6">
        <f t="shared" si="5"/>
        <v>5.0594988881095281E-2</v>
      </c>
      <c r="R35" s="6">
        <f t="shared" si="6"/>
        <v>20.354254113003009</v>
      </c>
      <c r="S35" s="6">
        <f t="shared" si="7"/>
        <v>0.14296193363397902</v>
      </c>
      <c r="T35" s="3">
        <f t="shared" si="8"/>
        <v>17.7272797706134</v>
      </c>
      <c r="U35" s="3">
        <f t="shared" si="9"/>
        <v>19.480527220454285</v>
      </c>
      <c r="V35" s="3">
        <f t="shared" si="10"/>
        <v>0</v>
      </c>
      <c r="W35" s="3">
        <f t="shared" si="11"/>
        <v>0</v>
      </c>
      <c r="X35" s="6">
        <f t="shared" si="12"/>
        <v>52.609456666542705</v>
      </c>
      <c r="Y35" s="3">
        <f t="shared" si="13"/>
        <v>0.56909395117241057</v>
      </c>
      <c r="Z35" s="3">
        <f t="shared" si="14"/>
        <v>0.21072732754262397</v>
      </c>
      <c r="AA35" s="3">
        <f t="shared" si="15"/>
        <v>0.22017872128496541</v>
      </c>
      <c r="AB35" s="3">
        <v>0.14633963290674601</v>
      </c>
      <c r="AC35" s="3">
        <f t="shared" si="16"/>
        <v>1.4291249483387941E-2</v>
      </c>
    </row>
    <row r="36" spans="4:29" x14ac:dyDescent="0.25">
      <c r="D36" s="7">
        <v>42445.352949247688</v>
      </c>
      <c r="E36" s="8">
        <f t="shared" si="0"/>
        <v>76.35294924768823</v>
      </c>
      <c r="F36" s="4">
        <f t="shared" ref="F36:F41" si="31">(E36-E35)*24</f>
        <v>15.397676111140754</v>
      </c>
      <c r="G36">
        <v>12</v>
      </c>
      <c r="H36" s="3">
        <f t="shared" si="17"/>
        <v>772</v>
      </c>
      <c r="I36">
        <v>757.28</v>
      </c>
      <c r="J36" s="4">
        <f t="shared" si="1"/>
        <v>5.2212638527999999</v>
      </c>
      <c r="K36">
        <v>22.62</v>
      </c>
      <c r="L36" s="6">
        <f t="shared" si="2"/>
        <v>4.944354308038571E-4</v>
      </c>
      <c r="M36" s="6">
        <f t="shared" ref="M36:M41" si="32">M35+L36</f>
        <v>3.1751491861094217E-2</v>
      </c>
      <c r="N36" s="6">
        <f t="shared" ref="N36:N41" si="33">L36/F36*1000</f>
        <v>3.2111042421922087E-2</v>
      </c>
      <c r="O36" s="9">
        <f t="shared" si="4"/>
        <v>3.1751491861094217E-2</v>
      </c>
      <c r="P36" s="2">
        <v>0</v>
      </c>
      <c r="Q36" s="6">
        <f t="shared" si="5"/>
        <v>5.0100553450291421E-2</v>
      </c>
      <c r="R36" s="6">
        <f t="shared" si="6"/>
        <v>21.872039983765504</v>
      </c>
      <c r="S36" s="6">
        <f t="shared" si="7"/>
        <v>0.14296193363397902</v>
      </c>
      <c r="T36" s="3">
        <f t="shared" si="8"/>
        <v>17.7272797706134</v>
      </c>
      <c r="U36" s="3">
        <f t="shared" si="9"/>
        <v>19.480527220454285</v>
      </c>
      <c r="V36" s="3">
        <f t="shared" si="10"/>
        <v>0</v>
      </c>
      <c r="W36" s="3">
        <f t="shared" si="11"/>
        <v>0</v>
      </c>
      <c r="X36" s="6">
        <f t="shared" si="12"/>
        <v>51.09167079578021</v>
      </c>
      <c r="Y36" s="3">
        <f t="shared" si="13"/>
        <v>0.55267555773222132</v>
      </c>
      <c r="Z36" s="3">
        <f t="shared" si="14"/>
        <v>0.21072732754262397</v>
      </c>
      <c r="AA36" s="3">
        <f t="shared" si="15"/>
        <v>0.23659711472515468</v>
      </c>
      <c r="AB36" s="3">
        <v>0.14633963290674601</v>
      </c>
      <c r="AC36" s="3">
        <f t="shared" si="16"/>
        <v>1.4291249483387941E-2</v>
      </c>
    </row>
    <row r="37" spans="4:29" x14ac:dyDescent="0.25">
      <c r="D37" s="7">
        <v>42445.355032650463</v>
      </c>
      <c r="E37" s="8">
        <f t="shared" si="0"/>
        <v>76.355032650462817</v>
      </c>
      <c r="F37" s="4">
        <f t="shared" si="31"/>
        <v>5.0001666590105742E-2</v>
      </c>
      <c r="G37">
        <v>13</v>
      </c>
      <c r="H37" s="3">
        <f t="shared" si="17"/>
        <v>785</v>
      </c>
      <c r="I37">
        <v>730.79</v>
      </c>
      <c r="J37" s="4">
        <f t="shared" si="1"/>
        <v>5.0386216603999996</v>
      </c>
      <c r="K37">
        <v>23.07</v>
      </c>
      <c r="L37" s="6">
        <f t="shared" si="2"/>
        <v>5.3482467304569192E-4</v>
      </c>
      <c r="M37" s="6">
        <f t="shared" si="32"/>
        <v>3.2286316534139908E-2</v>
      </c>
      <c r="N37" s="6">
        <f t="shared" si="33"/>
        <v>10.69613693939398</v>
      </c>
      <c r="O37" s="9">
        <f t="shared" si="4"/>
        <v>3.2286316534139908E-2</v>
      </c>
      <c r="P37" s="2">
        <v>0</v>
      </c>
      <c r="Q37" s="6">
        <f t="shared" si="5"/>
        <v>4.9565728777245729E-2</v>
      </c>
      <c r="R37" s="6">
        <f t="shared" si="6"/>
        <v>22.422919356960534</v>
      </c>
      <c r="S37" s="6">
        <f t="shared" si="7"/>
        <v>0.14296193363397902</v>
      </c>
      <c r="T37" s="3">
        <f t="shared" si="8"/>
        <v>17.7272797706134</v>
      </c>
      <c r="U37" s="3">
        <f t="shared" si="9"/>
        <v>19.480527220454285</v>
      </c>
      <c r="V37" s="3">
        <f t="shared" si="10"/>
        <v>0</v>
      </c>
      <c r="W37" s="3">
        <f t="shared" si="11"/>
        <v>0</v>
      </c>
      <c r="X37" s="6">
        <f t="shared" si="12"/>
        <v>50.54079142258518</v>
      </c>
      <c r="Y37" s="3">
        <f t="shared" si="13"/>
        <v>0.54671651274344624</v>
      </c>
      <c r="Z37" s="3">
        <f t="shared" si="14"/>
        <v>0.21072732754262397</v>
      </c>
      <c r="AA37" s="3">
        <f t="shared" si="15"/>
        <v>0.24255615971392977</v>
      </c>
      <c r="AB37" s="3">
        <v>0.14633963290674601</v>
      </c>
      <c r="AC37" s="3">
        <f t="shared" si="16"/>
        <v>1.4291249483387941E-2</v>
      </c>
    </row>
    <row r="38" spans="4:29" x14ac:dyDescent="0.25">
      <c r="D38" s="7">
        <v>42445.356583622684</v>
      </c>
      <c r="E38" s="8">
        <f t="shared" si="0"/>
        <v>76.356583622684411</v>
      </c>
      <c r="F38" s="4">
        <f t="shared" si="31"/>
        <v>3.7223333318252116E-2</v>
      </c>
      <c r="G38">
        <v>11</v>
      </c>
      <c r="H38" s="3">
        <f t="shared" si="17"/>
        <v>796</v>
      </c>
      <c r="I38">
        <v>708.81</v>
      </c>
      <c r="J38" s="4">
        <f t="shared" si="1"/>
        <v>4.8870748355999991</v>
      </c>
      <c r="K38">
        <v>23.7</v>
      </c>
      <c r="L38" s="6">
        <f t="shared" si="2"/>
        <v>4.5158352733070149E-4</v>
      </c>
      <c r="M38" s="6">
        <f t="shared" si="32"/>
        <v>3.2737900061470607E-2</v>
      </c>
      <c r="N38" s="6">
        <f t="shared" si="33"/>
        <v>12.131732627751306</v>
      </c>
      <c r="O38" s="9">
        <f t="shared" si="4"/>
        <v>3.2737900061470607E-2</v>
      </c>
      <c r="P38" s="2">
        <v>0</v>
      </c>
      <c r="Q38" s="6">
        <f t="shared" si="5"/>
        <v>4.9114145249915031E-2</v>
      </c>
      <c r="R38" s="6">
        <f t="shared" si="6"/>
        <v>22.907622047253859</v>
      </c>
      <c r="S38" s="6">
        <f t="shared" si="7"/>
        <v>0.14296193363397902</v>
      </c>
      <c r="T38" s="3">
        <f t="shared" si="8"/>
        <v>17.7272797706134</v>
      </c>
      <c r="U38" s="3">
        <f t="shared" si="9"/>
        <v>19.480527220454285</v>
      </c>
      <c r="V38" s="3">
        <f t="shared" si="10"/>
        <v>0</v>
      </c>
      <c r="W38" s="3">
        <f t="shared" si="11"/>
        <v>0</v>
      </c>
      <c r="X38" s="6">
        <f t="shared" si="12"/>
        <v>50.056088732291848</v>
      </c>
      <c r="Y38" s="3">
        <f t="shared" si="13"/>
        <v>0.54147332289430361</v>
      </c>
      <c r="Z38" s="3">
        <f t="shared" si="14"/>
        <v>0.21072732754262397</v>
      </c>
      <c r="AA38" s="3">
        <f t="shared" si="15"/>
        <v>0.2477993495630724</v>
      </c>
      <c r="AB38" s="3">
        <v>0.14633963290674601</v>
      </c>
      <c r="AC38" s="3">
        <f t="shared" si="16"/>
        <v>1.4291249483387941E-2</v>
      </c>
    </row>
    <row r="39" spans="4:29" x14ac:dyDescent="0.25">
      <c r="D39" s="7">
        <v>42445.35866701389</v>
      </c>
      <c r="E39" s="8">
        <f t="shared" si="0"/>
        <v>76.358667013890226</v>
      </c>
      <c r="F39" s="4">
        <f t="shared" si="31"/>
        <v>5.0001388939563185E-2</v>
      </c>
      <c r="G39">
        <v>10</v>
      </c>
      <c r="H39" s="3">
        <f t="shared" si="17"/>
        <v>806</v>
      </c>
      <c r="I39">
        <v>689.45</v>
      </c>
      <c r="J39" s="4">
        <f t="shared" si="1"/>
        <v>4.7535922820000005</v>
      </c>
      <c r="K39">
        <v>23.56</v>
      </c>
      <c r="L39" s="6">
        <f t="shared" si="2"/>
        <v>4.1072418458218689E-4</v>
      </c>
      <c r="M39" s="6">
        <f t="shared" si="32"/>
        <v>3.3148624246052791E-2</v>
      </c>
      <c r="N39" s="6">
        <f t="shared" si="33"/>
        <v>8.2142555095545511</v>
      </c>
      <c r="O39" s="9">
        <f t="shared" si="4"/>
        <v>3.3148624246052791E-2</v>
      </c>
      <c r="P39" s="2">
        <v>0</v>
      </c>
      <c r="Q39" s="6">
        <f t="shared" si="5"/>
        <v>4.8703421065332847E-2</v>
      </c>
      <c r="R39" s="6">
        <f t="shared" si="6"/>
        <v>23.353928553314312</v>
      </c>
      <c r="S39" s="6">
        <f t="shared" si="7"/>
        <v>0.14296193363397902</v>
      </c>
      <c r="T39" s="3">
        <f t="shared" si="8"/>
        <v>17.7272797706134</v>
      </c>
      <c r="U39" s="3">
        <f t="shared" si="9"/>
        <v>19.480527220454285</v>
      </c>
      <c r="V39" s="3">
        <f t="shared" si="10"/>
        <v>0</v>
      </c>
      <c r="W39" s="3">
        <f t="shared" si="11"/>
        <v>0</v>
      </c>
      <c r="X39" s="6">
        <f t="shared" si="12"/>
        <v>49.60978222623141</v>
      </c>
      <c r="Y39" s="3">
        <f t="shared" si="13"/>
        <v>0.53664547731175427</v>
      </c>
      <c r="Z39" s="3">
        <f t="shared" si="14"/>
        <v>0.21072732754262397</v>
      </c>
      <c r="AA39" s="3">
        <f t="shared" si="15"/>
        <v>0.25262719514562187</v>
      </c>
      <c r="AB39" s="3">
        <v>0.14633963290674601</v>
      </c>
      <c r="AC39" s="3">
        <f t="shared" si="16"/>
        <v>1.4291249483387941E-2</v>
      </c>
    </row>
    <row r="40" spans="4:29" x14ac:dyDescent="0.25">
      <c r="D40" s="7">
        <v>42445.360287430558</v>
      </c>
      <c r="E40" s="8">
        <f t="shared" si="0"/>
        <v>76.360287430557946</v>
      </c>
      <c r="F40" s="4">
        <f t="shared" si="31"/>
        <v>3.8890000025276095E-2</v>
      </c>
      <c r="G40">
        <v>13</v>
      </c>
      <c r="H40" s="3">
        <f t="shared" si="17"/>
        <v>819</v>
      </c>
      <c r="I40">
        <v>671.35</v>
      </c>
      <c r="J40" s="4">
        <f t="shared" si="1"/>
        <v>4.6287971260000003</v>
      </c>
      <c r="K40">
        <v>23.36</v>
      </c>
      <c r="L40" s="6">
        <f t="shared" si="2"/>
        <v>5.3430159067011183E-4</v>
      </c>
      <c r="M40" s="6">
        <f t="shared" si="32"/>
        <v>3.3682925836722902E-2</v>
      </c>
      <c r="N40" s="6">
        <f t="shared" si="33"/>
        <v>13.738791214267133</v>
      </c>
      <c r="O40" s="9">
        <f t="shared" si="4"/>
        <v>3.3682925836722902E-2</v>
      </c>
      <c r="P40" s="2">
        <v>0</v>
      </c>
      <c r="Q40" s="6">
        <f t="shared" si="5"/>
        <v>4.8169119474662736E-2</v>
      </c>
      <c r="R40" s="6">
        <f t="shared" si="6"/>
        <v>23.720452476718052</v>
      </c>
      <c r="S40" s="6">
        <f t="shared" si="7"/>
        <v>0.14296193363397902</v>
      </c>
      <c r="T40" s="3">
        <f t="shared" si="8"/>
        <v>17.7272797706134</v>
      </c>
      <c r="U40" s="3">
        <f t="shared" si="9"/>
        <v>19.480527220454285</v>
      </c>
      <c r="V40" s="3">
        <f t="shared" si="10"/>
        <v>0</v>
      </c>
      <c r="W40" s="3">
        <f t="shared" si="11"/>
        <v>0</v>
      </c>
      <c r="X40" s="6">
        <f t="shared" si="12"/>
        <v>49.243258302827662</v>
      </c>
      <c r="Y40" s="3">
        <f t="shared" si="13"/>
        <v>0.53268066640159517</v>
      </c>
      <c r="Z40" s="3">
        <f t="shared" si="14"/>
        <v>0.21072732754262397</v>
      </c>
      <c r="AA40" s="3">
        <f t="shared" si="15"/>
        <v>0.25659200605578092</v>
      </c>
      <c r="AB40" s="3">
        <v>0.14633963290674601</v>
      </c>
      <c r="AC40" s="3">
        <f t="shared" si="16"/>
        <v>1.4291249483387941E-2</v>
      </c>
    </row>
    <row r="41" spans="4:29" x14ac:dyDescent="0.25">
      <c r="D41" s="7">
        <v>42445.362208784725</v>
      </c>
      <c r="E41" s="8">
        <f t="shared" si="0"/>
        <v>76.362208784725226</v>
      </c>
      <c r="F41" s="4">
        <f t="shared" si="31"/>
        <v>4.6112500014714897E-2</v>
      </c>
      <c r="G41">
        <v>10</v>
      </c>
      <c r="H41" s="3">
        <f t="shared" si="17"/>
        <v>829</v>
      </c>
      <c r="I41">
        <v>655.54</v>
      </c>
      <c r="J41" s="4">
        <f t="shared" si="1"/>
        <v>4.5197909703999999</v>
      </c>
      <c r="K41">
        <v>23.64</v>
      </c>
      <c r="L41" s="6">
        <f t="shared" si="2"/>
        <v>4.1061347352464934E-4</v>
      </c>
      <c r="M41" s="6">
        <f t="shared" si="32"/>
        <v>3.4093539310247549E-2</v>
      </c>
      <c r="N41" s="6">
        <f t="shared" si="33"/>
        <v>8.904602296418954</v>
      </c>
      <c r="O41" s="9">
        <f t="shared" si="4"/>
        <v>3.4093539310247549E-2</v>
      </c>
      <c r="P41" s="2">
        <v>0</v>
      </c>
      <c r="Q41" s="6">
        <f t="shared" si="5"/>
        <v>4.7758506001138089E-2</v>
      </c>
      <c r="R41" s="6">
        <f t="shared" si="6"/>
        <v>24.08545142801815</v>
      </c>
      <c r="S41" s="6">
        <f t="shared" si="7"/>
        <v>0.14296193363397902</v>
      </c>
      <c r="T41" s="3">
        <f t="shared" si="8"/>
        <v>17.7272797706134</v>
      </c>
      <c r="U41" s="3">
        <f t="shared" si="9"/>
        <v>19.480527220454285</v>
      </c>
      <c r="V41" s="3">
        <f t="shared" si="10"/>
        <v>0</v>
      </c>
      <c r="W41" s="3">
        <f t="shared" si="11"/>
        <v>0</v>
      </c>
      <c r="X41" s="6">
        <f t="shared" si="12"/>
        <v>48.878259351527568</v>
      </c>
      <c r="Y41" s="3">
        <f t="shared" si="13"/>
        <v>0.52873235162074206</v>
      </c>
      <c r="Z41" s="3">
        <f t="shared" si="14"/>
        <v>0.21072732754262397</v>
      </c>
      <c r="AA41" s="3">
        <f t="shared" si="15"/>
        <v>0.26054032083663398</v>
      </c>
      <c r="AB41" s="3">
        <v>0.14633963290674601</v>
      </c>
      <c r="AC41" s="3">
        <f t="shared" si="16"/>
        <v>1.4291249483387941E-2</v>
      </c>
    </row>
    <row r="42" spans="4:29" x14ac:dyDescent="0.25">
      <c r="D42" s="7">
        <v>42445.401388206017</v>
      </c>
      <c r="E42" s="8">
        <f t="shared" si="0"/>
        <v>76.401388206017145</v>
      </c>
      <c r="F42" s="4">
        <f t="shared" ref="F42:F52" si="34">(E42-E41)*24</f>
        <v>0.9403061110060662</v>
      </c>
      <c r="G42">
        <v>9</v>
      </c>
      <c r="H42" s="3">
        <f t="shared" si="17"/>
        <v>838</v>
      </c>
      <c r="I42">
        <v>636.83000000000004</v>
      </c>
      <c r="J42" s="4">
        <f t="shared" si="1"/>
        <v>4.3907900108</v>
      </c>
      <c r="K42">
        <v>23.1</v>
      </c>
      <c r="L42" s="6">
        <f t="shared" si="2"/>
        <v>3.7022574017432099E-4</v>
      </c>
      <c r="M42" s="6">
        <f t="shared" ref="M42:M54" si="35">M41+L42</f>
        <v>3.4463765050421868E-2</v>
      </c>
      <c r="N42" s="6">
        <f t="shared" ref="N42:N52" si="36">L42/F42*1000</f>
        <v>0.39372895256227103</v>
      </c>
      <c r="O42" s="9">
        <f t="shared" si="4"/>
        <v>3.4463765050421868E-2</v>
      </c>
      <c r="P42" s="2">
        <v>0</v>
      </c>
      <c r="Q42" s="6">
        <f t="shared" si="5"/>
        <v>4.7388280260963769E-2</v>
      </c>
      <c r="R42" s="6">
        <f t="shared" si="6"/>
        <v>24.600882629770037</v>
      </c>
      <c r="S42" s="6">
        <f t="shared" si="7"/>
        <v>0.14296193363397902</v>
      </c>
      <c r="T42" s="3">
        <f t="shared" si="8"/>
        <v>17.7272797706134</v>
      </c>
      <c r="U42" s="3">
        <f t="shared" si="9"/>
        <v>19.480527220454285</v>
      </c>
      <c r="V42" s="3">
        <f t="shared" si="10"/>
        <v>0</v>
      </c>
      <c r="W42" s="3">
        <f t="shared" si="11"/>
        <v>0</v>
      </c>
      <c r="X42" s="6">
        <f t="shared" si="12"/>
        <v>48.362828149775673</v>
      </c>
      <c r="Y42" s="3">
        <f t="shared" si="13"/>
        <v>0.5231567612659177</v>
      </c>
      <c r="Z42" s="3">
        <f t="shared" si="14"/>
        <v>0.21072732754262397</v>
      </c>
      <c r="AA42" s="3">
        <f t="shared" si="15"/>
        <v>0.26611591119145833</v>
      </c>
      <c r="AB42" s="3">
        <v>0.14633963290674601</v>
      </c>
      <c r="AC42" s="3">
        <f t="shared" si="16"/>
        <v>1.4291249483387941E-2</v>
      </c>
    </row>
    <row r="43" spans="4:29" x14ac:dyDescent="0.25">
      <c r="D43" s="7">
        <v>42445.402997037039</v>
      </c>
      <c r="E43" s="8">
        <f t="shared" si="0"/>
        <v>76.402997037039313</v>
      </c>
      <c r="F43" s="4">
        <f t="shared" si="34"/>
        <v>3.861194453202188E-2</v>
      </c>
      <c r="G43">
        <v>11</v>
      </c>
      <c r="H43" s="3">
        <f t="shared" si="17"/>
        <v>849</v>
      </c>
      <c r="I43">
        <v>620.28</v>
      </c>
      <c r="J43" s="4">
        <f t="shared" si="1"/>
        <v>4.2766817327999993</v>
      </c>
      <c r="K43">
        <v>23.51</v>
      </c>
      <c r="L43" s="6">
        <f t="shared" si="2"/>
        <v>4.5187275024647321E-4</v>
      </c>
      <c r="M43" s="6">
        <f t="shared" si="35"/>
        <v>3.4915637800668343E-2</v>
      </c>
      <c r="N43" s="6">
        <f t="shared" si="36"/>
        <v>11.702926535381389</v>
      </c>
      <c r="O43" s="9">
        <f t="shared" si="4"/>
        <v>3.4915637800668343E-2</v>
      </c>
      <c r="P43" s="2">
        <v>0</v>
      </c>
      <c r="Q43" s="6">
        <f t="shared" si="5"/>
        <v>4.6936407510717294E-2</v>
      </c>
      <c r="R43" s="6">
        <f t="shared" si="6"/>
        <v>25.016429377655289</v>
      </c>
      <c r="S43" s="6">
        <f t="shared" si="7"/>
        <v>0.14296193363397902</v>
      </c>
      <c r="T43" s="3">
        <f t="shared" si="8"/>
        <v>17.7272797706134</v>
      </c>
      <c r="U43" s="3">
        <f t="shared" si="9"/>
        <v>19.480527220454285</v>
      </c>
      <c r="V43" s="3">
        <f t="shared" si="10"/>
        <v>0</v>
      </c>
      <c r="W43" s="3">
        <f t="shared" si="11"/>
        <v>0</v>
      </c>
      <c r="X43" s="6">
        <f t="shared" si="12"/>
        <v>47.947281401890429</v>
      </c>
      <c r="Y43" s="3">
        <f t="shared" si="13"/>
        <v>0.51866165419515309</v>
      </c>
      <c r="Z43" s="3">
        <f t="shared" si="14"/>
        <v>0.21072732754262397</v>
      </c>
      <c r="AA43" s="3">
        <f t="shared" si="15"/>
        <v>0.270611018262223</v>
      </c>
      <c r="AB43" s="3">
        <v>0.14633963290674601</v>
      </c>
      <c r="AC43" s="3">
        <f t="shared" si="16"/>
        <v>1.4291249483387941E-2</v>
      </c>
    </row>
    <row r="44" spans="4:29" x14ac:dyDescent="0.25">
      <c r="D44" s="7">
        <v>42445.404547997685</v>
      </c>
      <c r="E44" s="8">
        <f t="shared" si="0"/>
        <v>76.404547997684858</v>
      </c>
      <c r="F44" s="4">
        <f t="shared" si="34"/>
        <v>3.7223055493086576E-2</v>
      </c>
      <c r="G44">
        <v>11</v>
      </c>
      <c r="H44" s="3">
        <f t="shared" si="17"/>
        <v>860</v>
      </c>
      <c r="I44">
        <v>605.21</v>
      </c>
      <c r="J44" s="4">
        <f t="shared" si="1"/>
        <v>4.1727776996000001</v>
      </c>
      <c r="K44">
        <v>23.41</v>
      </c>
      <c r="L44" s="6">
        <f t="shared" si="2"/>
        <v>4.5202512168909738E-4</v>
      </c>
      <c r="M44" s="6">
        <f t="shared" si="35"/>
        <v>3.5367662922357442E-2</v>
      </c>
      <c r="N44" s="6">
        <f t="shared" si="36"/>
        <v>12.143686639938837</v>
      </c>
      <c r="O44" s="9">
        <f t="shared" si="4"/>
        <v>3.5367662922357442E-2</v>
      </c>
      <c r="P44" s="2">
        <v>0</v>
      </c>
      <c r="Q44" s="6">
        <f t="shared" si="5"/>
        <v>4.6484382389028196E-2</v>
      </c>
      <c r="R44" s="6">
        <f t="shared" si="6"/>
        <v>25.392427702089538</v>
      </c>
      <c r="S44" s="6">
        <f t="shared" si="7"/>
        <v>0.14296193363397902</v>
      </c>
      <c r="T44" s="3">
        <f t="shared" si="8"/>
        <v>17.7272797706134</v>
      </c>
      <c r="U44" s="3">
        <f t="shared" si="9"/>
        <v>19.480527220454285</v>
      </c>
      <c r="V44" s="3">
        <f t="shared" si="10"/>
        <v>0</v>
      </c>
      <c r="W44" s="3">
        <f t="shared" si="11"/>
        <v>0</v>
      </c>
      <c r="X44" s="6">
        <f t="shared" si="12"/>
        <v>47.571283077456179</v>
      </c>
      <c r="Y44" s="3">
        <f t="shared" si="13"/>
        <v>0.51459435554497379</v>
      </c>
      <c r="Z44" s="3">
        <f t="shared" si="14"/>
        <v>0.21072732754262397</v>
      </c>
      <c r="AA44" s="3">
        <f t="shared" si="15"/>
        <v>0.27467831691240224</v>
      </c>
      <c r="AB44" s="3">
        <v>0.14633963290674601</v>
      </c>
      <c r="AC44" s="3">
        <f t="shared" si="16"/>
        <v>1.4291249483387941E-2</v>
      </c>
    </row>
    <row r="45" spans="4:29" x14ac:dyDescent="0.25">
      <c r="D45" s="7">
        <v>42445.406423067128</v>
      </c>
      <c r="E45" s="8">
        <f t="shared" si="0"/>
        <v>76.406423067128344</v>
      </c>
      <c r="F45" s="4">
        <f t="shared" si="34"/>
        <v>4.500166664365679E-2</v>
      </c>
      <c r="G45">
        <v>9</v>
      </c>
      <c r="H45" s="3">
        <f t="shared" si="17"/>
        <v>869</v>
      </c>
      <c r="I45">
        <v>591.28</v>
      </c>
      <c r="J45" s="4">
        <f t="shared" si="1"/>
        <v>4.0767336927999995</v>
      </c>
      <c r="K45">
        <v>23.25</v>
      </c>
      <c r="L45" s="6">
        <f t="shared" si="2"/>
        <v>3.7003837896977938E-4</v>
      </c>
      <c r="M45" s="6">
        <f t="shared" si="35"/>
        <v>3.5737701301327224E-2</v>
      </c>
      <c r="N45" s="6">
        <f t="shared" si="36"/>
        <v>8.2227705453646376</v>
      </c>
      <c r="O45" s="9">
        <f t="shared" si="4"/>
        <v>3.5737701301327224E-2</v>
      </c>
      <c r="P45" s="2">
        <v>0</v>
      </c>
      <c r="Q45" s="6">
        <f t="shared" si="5"/>
        <v>4.6114344010058414E-2</v>
      </c>
      <c r="R45" s="6">
        <f t="shared" si="6"/>
        <v>25.783751128479086</v>
      </c>
      <c r="S45" s="6">
        <f t="shared" si="7"/>
        <v>0.14296193363397902</v>
      </c>
      <c r="T45" s="3">
        <f t="shared" si="8"/>
        <v>17.7272797706134</v>
      </c>
      <c r="U45" s="3">
        <f t="shared" si="9"/>
        <v>19.480527220454285</v>
      </c>
      <c r="V45" s="3">
        <f t="shared" si="10"/>
        <v>0</v>
      </c>
      <c r="W45" s="3">
        <f t="shared" si="11"/>
        <v>0</v>
      </c>
      <c r="X45" s="6">
        <f t="shared" si="12"/>
        <v>47.179959651066632</v>
      </c>
      <c r="Y45" s="3">
        <f t="shared" si="13"/>
        <v>0.51036128018131999</v>
      </c>
      <c r="Z45" s="3">
        <f t="shared" si="14"/>
        <v>0.21072732754262397</v>
      </c>
      <c r="AA45" s="3">
        <f t="shared" si="15"/>
        <v>0.27891139227605605</v>
      </c>
      <c r="AB45" s="3">
        <v>0.14633963290674601</v>
      </c>
      <c r="AC45" s="3">
        <f t="shared" si="16"/>
        <v>1.4291249483387941E-2</v>
      </c>
    </row>
    <row r="46" spans="4:29" x14ac:dyDescent="0.25">
      <c r="D46" s="7">
        <v>42445.408113020836</v>
      </c>
      <c r="E46" s="8">
        <f t="shared" si="0"/>
        <v>76.408113020836026</v>
      </c>
      <c r="F46" s="4">
        <f t="shared" si="34"/>
        <v>4.0558888984378427E-2</v>
      </c>
      <c r="G46">
        <v>10</v>
      </c>
      <c r="H46" s="3">
        <f t="shared" si="17"/>
        <v>879</v>
      </c>
      <c r="I46">
        <v>578.59</v>
      </c>
      <c r="J46" s="4">
        <f t="shared" si="1"/>
        <v>3.9892391884</v>
      </c>
      <c r="K46">
        <v>23.33</v>
      </c>
      <c r="L46" s="6">
        <f t="shared" si="2"/>
        <v>4.1104281168166716E-4</v>
      </c>
      <c r="M46" s="6">
        <f t="shared" si="35"/>
        <v>3.614874411300889E-2</v>
      </c>
      <c r="N46" s="6">
        <f t="shared" si="36"/>
        <v>10.134469211915137</v>
      </c>
      <c r="O46" s="9">
        <f t="shared" si="4"/>
        <v>3.614874411300889E-2</v>
      </c>
      <c r="P46" s="2">
        <v>0</v>
      </c>
      <c r="Q46" s="6">
        <f t="shared" si="5"/>
        <v>4.5703301198376747E-2</v>
      </c>
      <c r="R46" s="6">
        <f t="shared" si="6"/>
        <v>26.114390996730325</v>
      </c>
      <c r="S46" s="6">
        <f t="shared" si="7"/>
        <v>0.14296193363397902</v>
      </c>
      <c r="T46" s="3">
        <f t="shared" si="8"/>
        <v>17.7272797706134</v>
      </c>
      <c r="U46" s="3">
        <f t="shared" si="9"/>
        <v>19.480527220454285</v>
      </c>
      <c r="V46" s="3">
        <f t="shared" si="10"/>
        <v>0</v>
      </c>
      <c r="W46" s="3">
        <f t="shared" si="11"/>
        <v>0</v>
      </c>
      <c r="X46" s="6">
        <f t="shared" si="12"/>
        <v>46.849319782815392</v>
      </c>
      <c r="Y46" s="3">
        <f t="shared" si="13"/>
        <v>0.50678463900384352</v>
      </c>
      <c r="Z46" s="3">
        <f t="shared" si="14"/>
        <v>0.21072732754262397</v>
      </c>
      <c r="AA46" s="3">
        <f t="shared" si="15"/>
        <v>0.28248803345353257</v>
      </c>
      <c r="AB46" s="3">
        <v>0.14633963290674601</v>
      </c>
      <c r="AC46" s="3">
        <f t="shared" si="16"/>
        <v>1.4291249483387941E-2</v>
      </c>
    </row>
    <row r="47" spans="4:29" x14ac:dyDescent="0.25">
      <c r="D47" s="7">
        <v>42445.409987974534</v>
      </c>
      <c r="E47" s="8">
        <f t="shared" si="0"/>
        <v>76.409987974533578</v>
      </c>
      <c r="F47" s="4">
        <f t="shared" si="34"/>
        <v>4.4998888741247356E-2</v>
      </c>
      <c r="G47">
        <v>9</v>
      </c>
      <c r="H47" s="3">
        <f t="shared" si="17"/>
        <v>888</v>
      </c>
      <c r="I47">
        <v>567.42999999999995</v>
      </c>
      <c r="J47" s="4">
        <f t="shared" si="1"/>
        <v>3.9122936667999997</v>
      </c>
      <c r="K47">
        <v>23.53</v>
      </c>
      <c r="L47" s="6">
        <f t="shared" si="2"/>
        <v>3.6968914495969608E-4</v>
      </c>
      <c r="M47" s="6">
        <f t="shared" si="35"/>
        <v>3.6518433257968587E-2</v>
      </c>
      <c r="N47" s="6">
        <f t="shared" si="36"/>
        <v>8.2155172116690007</v>
      </c>
      <c r="O47" s="9">
        <f t="shared" si="4"/>
        <v>3.6518433257968587E-2</v>
      </c>
      <c r="P47" s="2">
        <v>0</v>
      </c>
      <c r="Q47" s="6">
        <f t="shared" si="5"/>
        <v>4.5333612053417051E-2</v>
      </c>
      <c r="R47" s="6">
        <f t="shared" si="6"/>
        <v>26.412607971618101</v>
      </c>
      <c r="S47" s="6">
        <f t="shared" si="7"/>
        <v>0.14296193363397902</v>
      </c>
      <c r="T47" s="3">
        <f t="shared" si="8"/>
        <v>17.7272797706134</v>
      </c>
      <c r="U47" s="3">
        <f t="shared" si="9"/>
        <v>19.480527220454285</v>
      </c>
      <c r="V47" s="3">
        <f t="shared" si="10"/>
        <v>0</v>
      </c>
      <c r="W47" s="3">
        <f t="shared" si="11"/>
        <v>0</v>
      </c>
      <c r="X47" s="6">
        <f t="shared" si="12"/>
        <v>46.551102807927613</v>
      </c>
      <c r="Y47" s="3">
        <f t="shared" si="13"/>
        <v>0.50355872702339344</v>
      </c>
      <c r="Z47" s="3">
        <f t="shared" si="14"/>
        <v>0.21072732754262397</v>
      </c>
      <c r="AA47" s="3">
        <f t="shared" si="15"/>
        <v>0.2857139454339826</v>
      </c>
      <c r="AB47" s="3">
        <v>0.14633963290674601</v>
      </c>
      <c r="AC47" s="3">
        <f t="shared" si="16"/>
        <v>1.4291249483387941E-2</v>
      </c>
    </row>
    <row r="48" spans="4:29" x14ac:dyDescent="0.25">
      <c r="D48" s="7">
        <v>42445.412603807868</v>
      </c>
      <c r="E48" s="8">
        <f t="shared" si="0"/>
        <v>76.412603807868436</v>
      </c>
      <c r="F48" s="4">
        <f t="shared" si="34"/>
        <v>6.2780000036582351E-2</v>
      </c>
      <c r="G48">
        <v>8</v>
      </c>
      <c r="H48" s="3">
        <f t="shared" si="17"/>
        <v>896</v>
      </c>
      <c r="I48">
        <v>557.53</v>
      </c>
      <c r="J48" s="4">
        <f t="shared" si="1"/>
        <v>3.8440355427999995</v>
      </c>
      <c r="K48">
        <v>23.39</v>
      </c>
      <c r="L48" s="6">
        <f t="shared" si="2"/>
        <v>3.2876771513422993E-4</v>
      </c>
      <c r="M48" s="6">
        <f t="shared" si="35"/>
        <v>3.6847200973102817E-2</v>
      </c>
      <c r="N48" s="6">
        <f t="shared" si="36"/>
        <v>5.236822474397175</v>
      </c>
      <c r="O48" s="9">
        <f t="shared" si="4"/>
        <v>3.6847200973102817E-2</v>
      </c>
      <c r="P48" s="2">
        <v>0</v>
      </c>
      <c r="Q48" s="6">
        <f t="shared" si="5"/>
        <v>4.5004844338282821E-2</v>
      </c>
      <c r="R48" s="6">
        <f t="shared" si="6"/>
        <v>26.686663378126489</v>
      </c>
      <c r="S48" s="6">
        <f t="shared" si="7"/>
        <v>0.14296193363397902</v>
      </c>
      <c r="T48" s="3">
        <f t="shared" si="8"/>
        <v>17.7272797706134</v>
      </c>
      <c r="U48" s="3">
        <f t="shared" si="9"/>
        <v>19.480527220454285</v>
      </c>
      <c r="V48" s="3">
        <f t="shared" si="10"/>
        <v>0</v>
      </c>
      <c r="W48" s="3">
        <f t="shared" si="11"/>
        <v>0</v>
      </c>
      <c r="X48" s="6">
        <f t="shared" si="12"/>
        <v>46.277047401419232</v>
      </c>
      <c r="Y48" s="3">
        <f t="shared" si="13"/>
        <v>0.50059417874610246</v>
      </c>
      <c r="Z48" s="3">
        <f t="shared" si="14"/>
        <v>0.21072732754262397</v>
      </c>
      <c r="AA48" s="3">
        <f t="shared" si="15"/>
        <v>0.28867849371127369</v>
      </c>
      <c r="AB48" s="3">
        <v>0.14633963290674601</v>
      </c>
      <c r="AC48" s="3">
        <f t="shared" si="16"/>
        <v>1.4291249483387941E-2</v>
      </c>
    </row>
    <row r="49" spans="4:29" x14ac:dyDescent="0.25">
      <c r="D49" s="7">
        <v>42445.414177928244</v>
      </c>
      <c r="E49" s="8">
        <f t="shared" si="0"/>
        <v>76.414177928243589</v>
      </c>
      <c r="F49" s="4">
        <f t="shared" si="34"/>
        <v>3.7778889003675431E-2</v>
      </c>
      <c r="G49">
        <v>10</v>
      </c>
      <c r="H49" s="3">
        <f t="shared" si="17"/>
        <v>906</v>
      </c>
      <c r="I49">
        <v>545.33000000000004</v>
      </c>
      <c r="J49" s="4">
        <f t="shared" si="1"/>
        <v>3.7599194708000003</v>
      </c>
      <c r="K49">
        <v>23.29</v>
      </c>
      <c r="L49" s="6">
        <f t="shared" si="2"/>
        <v>4.110982755612626E-4</v>
      </c>
      <c r="M49" s="6">
        <f t="shared" si="35"/>
        <v>3.7258299248664077E-2</v>
      </c>
      <c r="N49" s="6">
        <f t="shared" si="36"/>
        <v>10.881693093761113</v>
      </c>
      <c r="O49" s="9">
        <f t="shared" si="4"/>
        <v>3.7258299248664077E-2</v>
      </c>
      <c r="P49" s="2">
        <v>0</v>
      </c>
      <c r="Q49" s="6">
        <f t="shared" si="5"/>
        <v>4.4593746062721561E-2</v>
      </c>
      <c r="R49" s="6">
        <f t="shared" si="6"/>
        <v>27.034467600136114</v>
      </c>
      <c r="S49" s="6">
        <f t="shared" si="7"/>
        <v>0.14296193363397902</v>
      </c>
      <c r="T49" s="3">
        <f t="shared" si="8"/>
        <v>17.7272797706134</v>
      </c>
      <c r="U49" s="3">
        <f t="shared" si="9"/>
        <v>19.480527220454285</v>
      </c>
      <c r="V49" s="3">
        <f t="shared" si="10"/>
        <v>0</v>
      </c>
      <c r="W49" s="3">
        <f t="shared" si="11"/>
        <v>0</v>
      </c>
      <c r="X49" s="6">
        <f t="shared" si="12"/>
        <v>45.929243179409603</v>
      </c>
      <c r="Y49" s="3">
        <f t="shared" si="13"/>
        <v>0.49683186505804294</v>
      </c>
      <c r="Z49" s="3">
        <f t="shared" si="14"/>
        <v>0.21072732754262397</v>
      </c>
      <c r="AA49" s="3">
        <f t="shared" si="15"/>
        <v>0.29244080739933315</v>
      </c>
      <c r="AB49" s="3">
        <v>0.14633963290674601</v>
      </c>
      <c r="AC49" s="3">
        <f t="shared" si="16"/>
        <v>1.4291249483387941E-2</v>
      </c>
    </row>
    <row r="50" spans="4:29" x14ac:dyDescent="0.25">
      <c r="D50" s="7">
        <v>42445.415682604165</v>
      </c>
      <c r="E50" s="8">
        <f t="shared" si="0"/>
        <v>76.41568260416534</v>
      </c>
      <c r="F50" s="4">
        <f t="shared" si="34"/>
        <v>3.611222212202847E-2</v>
      </c>
      <c r="G50">
        <v>8</v>
      </c>
      <c r="H50" s="3">
        <f t="shared" si="17"/>
        <v>914</v>
      </c>
      <c r="I50">
        <v>534.52</v>
      </c>
      <c r="J50" s="4">
        <f t="shared" si="1"/>
        <v>3.6853871151999997</v>
      </c>
      <c r="K50">
        <v>23.94</v>
      </c>
      <c r="L50" s="6">
        <f t="shared" si="2"/>
        <v>3.2815907046990656E-4</v>
      </c>
      <c r="M50" s="6">
        <f t="shared" si="35"/>
        <v>3.7586458319133986E-2</v>
      </c>
      <c r="N50" s="6">
        <f t="shared" si="36"/>
        <v>9.0872023704608687</v>
      </c>
      <c r="O50" s="9">
        <f t="shared" si="4"/>
        <v>3.7586458319133986E-2</v>
      </c>
      <c r="P50" s="2">
        <v>0</v>
      </c>
      <c r="Q50" s="6">
        <f t="shared" si="5"/>
        <v>4.4265586992251651E-2</v>
      </c>
      <c r="R50" s="6">
        <f t="shared" si="6"/>
        <v>27.378239778432555</v>
      </c>
      <c r="S50" s="6">
        <f t="shared" si="7"/>
        <v>0.14296193363397902</v>
      </c>
      <c r="T50" s="3">
        <f t="shared" si="8"/>
        <v>17.7272797706134</v>
      </c>
      <c r="U50" s="3">
        <f t="shared" si="9"/>
        <v>19.480527220454285</v>
      </c>
      <c r="V50" s="3">
        <f t="shared" si="10"/>
        <v>0</v>
      </c>
      <c r="W50" s="3">
        <f t="shared" si="11"/>
        <v>0</v>
      </c>
      <c r="X50" s="6">
        <f t="shared" si="12"/>
        <v>45.585471001113156</v>
      </c>
      <c r="Y50" s="3">
        <f t="shared" si="13"/>
        <v>0.49311316732485971</v>
      </c>
      <c r="Z50" s="3">
        <f t="shared" si="14"/>
        <v>0.21072732754262397</v>
      </c>
      <c r="AA50" s="3">
        <f t="shared" si="15"/>
        <v>0.29615950513251627</v>
      </c>
      <c r="AB50" s="3">
        <v>0.14633963290674601</v>
      </c>
      <c r="AC50" s="3">
        <f t="shared" si="16"/>
        <v>1.4291249483387941E-2</v>
      </c>
    </row>
    <row r="51" spans="4:29" x14ac:dyDescent="0.25">
      <c r="D51" s="7">
        <v>42445.41695579861</v>
      </c>
      <c r="E51" s="8">
        <f t="shared" si="0"/>
        <v>76.416955798609706</v>
      </c>
      <c r="F51" s="4">
        <f t="shared" si="34"/>
        <v>3.0556666664779186E-2</v>
      </c>
      <c r="G51">
        <v>9</v>
      </c>
      <c r="H51" s="3">
        <f t="shared" si="17"/>
        <v>923</v>
      </c>
      <c r="I51">
        <v>524.4</v>
      </c>
      <c r="J51" s="4">
        <f t="shared" si="1"/>
        <v>3.6156121439999995</v>
      </c>
      <c r="K51">
        <v>23.13</v>
      </c>
      <c r="L51" s="6">
        <f t="shared" si="2"/>
        <v>3.7018825275632046E-4</v>
      </c>
      <c r="M51" s="6">
        <f t="shared" si="35"/>
        <v>3.795664657189031E-2</v>
      </c>
      <c r="N51" s="6">
        <f t="shared" si="36"/>
        <v>12.114811370541734</v>
      </c>
      <c r="O51" s="9">
        <f t="shared" si="4"/>
        <v>3.795664657189031E-2</v>
      </c>
      <c r="P51" s="2">
        <v>0</v>
      </c>
      <c r="Q51" s="6">
        <f t="shared" si="5"/>
        <v>4.3895398739495328E-2</v>
      </c>
      <c r="R51" s="6">
        <f t="shared" si="6"/>
        <v>27.673212005555246</v>
      </c>
      <c r="S51" s="6">
        <f t="shared" si="7"/>
        <v>0.14296193363397902</v>
      </c>
      <c r="T51" s="3">
        <f t="shared" si="8"/>
        <v>17.7272797706134</v>
      </c>
      <c r="U51" s="3">
        <f t="shared" si="9"/>
        <v>19.480527220454285</v>
      </c>
      <c r="V51" s="3">
        <f t="shared" si="10"/>
        <v>0</v>
      </c>
      <c r="W51" s="3">
        <f t="shared" si="11"/>
        <v>0</v>
      </c>
      <c r="X51" s="6">
        <f t="shared" si="12"/>
        <v>45.290498773990471</v>
      </c>
      <c r="Y51" s="3">
        <f t="shared" si="13"/>
        <v>0.48992235485775187</v>
      </c>
      <c r="Z51" s="3">
        <f t="shared" si="14"/>
        <v>0.21072732754262397</v>
      </c>
      <c r="AA51" s="3">
        <f t="shared" si="15"/>
        <v>0.29935031759962416</v>
      </c>
      <c r="AB51" s="3">
        <v>0.14633963290674601</v>
      </c>
      <c r="AC51" s="3">
        <f t="shared" si="16"/>
        <v>1.4291249483387941E-2</v>
      </c>
    </row>
    <row r="52" spans="4:29" x14ac:dyDescent="0.25">
      <c r="D52" s="7">
        <v>42445.418599351855</v>
      </c>
      <c r="E52" s="8">
        <f t="shared" si="0"/>
        <v>76.418599351854937</v>
      </c>
      <c r="F52" s="4">
        <f t="shared" si="34"/>
        <v>3.9445277885533869E-2</v>
      </c>
      <c r="G52">
        <v>7</v>
      </c>
      <c r="H52" s="3">
        <f t="shared" si="17"/>
        <v>930</v>
      </c>
      <c r="I52">
        <v>518.05999999999995</v>
      </c>
      <c r="J52" s="4">
        <f t="shared" si="1"/>
        <v>3.5718993655999993</v>
      </c>
      <c r="K52">
        <v>23.38</v>
      </c>
      <c r="L52" s="6">
        <f t="shared" si="2"/>
        <v>2.8768145201216226E-4</v>
      </c>
      <c r="M52" s="6">
        <f t="shared" si="35"/>
        <v>3.8244328023902471E-2</v>
      </c>
      <c r="N52" s="6">
        <f t="shared" si="36"/>
        <v>7.2931784850644021</v>
      </c>
      <c r="O52" s="9">
        <f t="shared" si="4"/>
        <v>3.8244328023902471E-2</v>
      </c>
      <c r="P52" s="2">
        <v>0</v>
      </c>
      <c r="Q52" s="6">
        <f t="shared" si="5"/>
        <v>4.3607717287483166E-2</v>
      </c>
      <c r="R52" s="6">
        <f t="shared" si="6"/>
        <v>27.82829170145941</v>
      </c>
      <c r="S52" s="6">
        <f t="shared" si="7"/>
        <v>0.14296193363397902</v>
      </c>
      <c r="T52" s="3">
        <f t="shared" si="8"/>
        <v>17.7272797706134</v>
      </c>
      <c r="U52" s="3">
        <f t="shared" si="9"/>
        <v>19.480527220454285</v>
      </c>
      <c r="V52" s="3">
        <f t="shared" si="10"/>
        <v>0</v>
      </c>
      <c r="W52" s="3">
        <f t="shared" si="11"/>
        <v>0</v>
      </c>
      <c r="X52" s="6">
        <f t="shared" si="12"/>
        <v>45.135419078086308</v>
      </c>
      <c r="Y52" s="3">
        <f t="shared" si="13"/>
        <v>0.4882448063240708</v>
      </c>
      <c r="Z52" s="3">
        <f t="shared" si="14"/>
        <v>0.21072732754262397</v>
      </c>
      <c r="AA52" s="3">
        <f t="shared" si="15"/>
        <v>0.30102786613330523</v>
      </c>
      <c r="AB52" s="3">
        <v>0.14633963290674601</v>
      </c>
      <c r="AC52" s="3">
        <f t="shared" si="16"/>
        <v>1.4291249483387941E-2</v>
      </c>
    </row>
    <row r="53" spans="4:29" x14ac:dyDescent="0.25">
      <c r="D53" s="7">
        <v>42445.453125844906</v>
      </c>
      <c r="E53" s="8">
        <f t="shared" si="0"/>
        <v>76.453125844906026</v>
      </c>
      <c r="F53" s="4">
        <f t="shared" ref="F53:F54" si="37">(E53-E52)*24</f>
        <v>0.82863583322614431</v>
      </c>
      <c r="G53">
        <v>8</v>
      </c>
      <c r="H53" s="3">
        <f t="shared" si="17"/>
        <v>938</v>
      </c>
      <c r="I53">
        <v>533.61</v>
      </c>
      <c r="J53" s="4">
        <f t="shared" si="1"/>
        <v>3.6791128835999998</v>
      </c>
      <c r="K53">
        <v>23.25</v>
      </c>
      <c r="L53" s="6">
        <f t="shared" si="2"/>
        <v>3.2892300352869275E-4</v>
      </c>
      <c r="M53" s="6">
        <f t="shared" si="35"/>
        <v>3.8573251027431164E-2</v>
      </c>
      <c r="N53" s="6">
        <f t="shared" ref="N53:N54" si="38">L53/F53*1000</f>
        <v>0.39694518428932807</v>
      </c>
      <c r="O53" s="9">
        <f>$O$52</f>
        <v>3.8244328023902471E-2</v>
      </c>
      <c r="P53" s="9">
        <f>M53-$M$52</f>
        <v>3.2892300352869303E-4</v>
      </c>
      <c r="Q53" s="6">
        <f t="shared" si="5"/>
        <v>4.3607717287483166E-2</v>
      </c>
      <c r="R53" s="6">
        <f t="shared" si="6"/>
        <v>27.017343750788143</v>
      </c>
      <c r="S53" s="6">
        <f t="shared" si="7"/>
        <v>0.14263301063045034</v>
      </c>
      <c r="T53" s="3">
        <f t="shared" si="8"/>
        <v>17.686493318175842</v>
      </c>
      <c r="U53" s="3">
        <f t="shared" si="9"/>
        <v>19.435706943050373</v>
      </c>
      <c r="V53" s="3">
        <f t="shared" si="10"/>
        <v>3.5523684381098097E-2</v>
      </c>
      <c r="W53" s="3">
        <f t="shared" si="11"/>
        <v>3.5530790539205936E-2</v>
      </c>
      <c r="X53" s="6">
        <f t="shared" si="12"/>
        <v>45.991187306161478</v>
      </c>
      <c r="Y53" s="3">
        <f t="shared" si="13"/>
        <v>0.49750193523323194</v>
      </c>
      <c r="Z53" s="3">
        <f t="shared" si="14"/>
        <v>0.21024249172836898</v>
      </c>
      <c r="AA53" s="3">
        <f t="shared" si="15"/>
        <v>0.29225557303839905</v>
      </c>
      <c r="AB53" s="3">
        <v>0.14633963290674601</v>
      </c>
      <c r="AC53" s="3">
        <f t="shared" si="16"/>
        <v>1.4291249483387941E-2</v>
      </c>
    </row>
    <row r="54" spans="4:29" x14ac:dyDescent="0.25">
      <c r="D54" s="7">
        <v>42445.479619699072</v>
      </c>
      <c r="E54" s="8">
        <f t="shared" si="0"/>
        <v>76.479619699071918</v>
      </c>
      <c r="F54" s="4">
        <f t="shared" si="37"/>
        <v>0.6358524999814108</v>
      </c>
      <c r="G54">
        <v>9</v>
      </c>
      <c r="H54" s="3">
        <f t="shared" si="17"/>
        <v>947</v>
      </c>
      <c r="I54">
        <v>526.04</v>
      </c>
      <c r="J54" s="4">
        <f t="shared" si="1"/>
        <v>3.6269195503999998</v>
      </c>
      <c r="K54">
        <v>23.05</v>
      </c>
      <c r="L54" s="6">
        <f t="shared" si="2"/>
        <v>3.7028823607914454E-4</v>
      </c>
      <c r="M54" s="6">
        <f t="shared" si="35"/>
        <v>3.894353926351031E-2</v>
      </c>
      <c r="N54" s="6">
        <f t="shared" si="38"/>
        <v>0.58234926510467433</v>
      </c>
      <c r="O54" s="9">
        <f t="shared" ref="O54:O117" si="39">$O$52</f>
        <v>3.8244328023902471E-2</v>
      </c>
      <c r="P54" s="9">
        <f t="shared" ref="P54:P117" si="40">M54-$M$52</f>
        <v>6.9921123960783871E-4</v>
      </c>
      <c r="Q54" s="6">
        <f t="shared" si="5"/>
        <v>4.3607717287483166E-2</v>
      </c>
      <c r="R54" s="6">
        <f t="shared" si="6"/>
        <v>27.406137934107786</v>
      </c>
      <c r="S54" s="6">
        <f t="shared" si="7"/>
        <v>0.14226272239437118</v>
      </c>
      <c r="T54" s="3">
        <f t="shared" si="8"/>
        <v>17.640577576902025</v>
      </c>
      <c r="U54" s="3">
        <f t="shared" si="9"/>
        <v>19.385250084507721</v>
      </c>
      <c r="V54" s="3">
        <f t="shared" si="10"/>
        <v>7.551481387764658E-2</v>
      </c>
      <c r="W54" s="3">
        <f t="shared" si="11"/>
        <v>7.5529919861618902E-2</v>
      </c>
      <c r="X54" s="6">
        <f t="shared" si="12"/>
        <v>45.652849981384492</v>
      </c>
      <c r="Y54" s="3">
        <f t="shared" si="13"/>
        <v>0.49384202811412098</v>
      </c>
      <c r="Z54" s="3">
        <f t="shared" si="14"/>
        <v>0.20969668314544085</v>
      </c>
      <c r="AA54" s="3">
        <f t="shared" si="15"/>
        <v>0.29646128874043814</v>
      </c>
      <c r="AB54" s="3">
        <v>0.14633963290674601</v>
      </c>
      <c r="AC54" s="3">
        <f t="shared" si="16"/>
        <v>1.4291249483387941E-2</v>
      </c>
    </row>
    <row r="55" spans="4:29" x14ac:dyDescent="0.25">
      <c r="D55" s="7">
        <v>42445.519713495371</v>
      </c>
      <c r="E55" s="8">
        <f t="shared" si="0"/>
        <v>76.519713495370524</v>
      </c>
      <c r="F55" s="4">
        <f t="shared" ref="F55:F57" si="41">(E55-E54)*24</f>
        <v>0.96225111116655171</v>
      </c>
      <c r="G55">
        <v>9</v>
      </c>
      <c r="H55" s="3">
        <f t="shared" si="17"/>
        <v>956</v>
      </c>
      <c r="I55">
        <v>520.84</v>
      </c>
      <c r="J55" s="4">
        <f t="shared" si="1"/>
        <v>3.5910667984</v>
      </c>
      <c r="K55">
        <v>23.08</v>
      </c>
      <c r="L55" s="6">
        <f t="shared" si="2"/>
        <v>3.7025073600459985E-4</v>
      </c>
      <c r="M55" s="6">
        <f t="shared" ref="M55:M59" si="42">M54+L55</f>
        <v>3.931378999951491E-2</v>
      </c>
      <c r="N55" s="6">
        <f t="shared" ref="N55:N57" si="43">L55/F55*1000</f>
        <v>0.38477558685875585</v>
      </c>
      <c r="O55" s="9">
        <f t="shared" si="39"/>
        <v>3.8244328023902471E-2</v>
      </c>
      <c r="P55" s="9">
        <f t="shared" si="40"/>
        <v>1.0694619756124388E-3</v>
      </c>
      <c r="Q55" s="6">
        <f t="shared" si="5"/>
        <v>4.3607717287483166E-2</v>
      </c>
      <c r="R55" s="6">
        <f t="shared" si="6"/>
        <v>27.679757312913868</v>
      </c>
      <c r="S55" s="6">
        <f t="shared" si="7"/>
        <v>0.14189247165836658</v>
      </c>
      <c r="T55" s="3">
        <f t="shared" si="8"/>
        <v>17.594666485637454</v>
      </c>
      <c r="U55" s="3">
        <f t="shared" si="9"/>
        <v>19.334798335865333</v>
      </c>
      <c r="V55" s="3">
        <f t="shared" si="10"/>
        <v>0.11550189336614414</v>
      </c>
      <c r="W55" s="3">
        <f t="shared" si="11"/>
        <v>0.1155249983658173</v>
      </c>
      <c r="X55" s="6">
        <f t="shared" si="12"/>
        <v>45.429682351220805</v>
      </c>
      <c r="Y55" s="3">
        <f t="shared" si="13"/>
        <v>0.4914279498006226</v>
      </c>
      <c r="Z55" s="3">
        <f t="shared" si="14"/>
        <v>0.20915092983799957</v>
      </c>
      <c r="AA55" s="3">
        <f t="shared" si="15"/>
        <v>0.29942112036137791</v>
      </c>
      <c r="AB55" s="3">
        <v>0.14633963290674601</v>
      </c>
      <c r="AC55" s="3">
        <f t="shared" si="16"/>
        <v>1.4291249483387941E-2</v>
      </c>
    </row>
    <row r="56" spans="4:29" x14ac:dyDescent="0.25">
      <c r="D56" s="7">
        <v>42445.566902407409</v>
      </c>
      <c r="E56" s="8">
        <f t="shared" si="0"/>
        <v>76.566902407408634</v>
      </c>
      <c r="F56" s="4">
        <f t="shared" si="41"/>
        <v>1.1325338889146224</v>
      </c>
      <c r="G56">
        <v>9</v>
      </c>
      <c r="H56" s="3">
        <f t="shared" si="17"/>
        <v>965</v>
      </c>
      <c r="I56">
        <v>516.66</v>
      </c>
      <c r="J56" s="4">
        <f t="shared" si="1"/>
        <v>3.5622467015999995</v>
      </c>
      <c r="K56">
        <v>23.01</v>
      </c>
      <c r="L56" s="6">
        <f t="shared" si="2"/>
        <v>3.703382479964972E-4</v>
      </c>
      <c r="M56" s="6">
        <f t="shared" si="42"/>
        <v>3.9684128247511406E-2</v>
      </c>
      <c r="N56" s="6">
        <f t="shared" si="43"/>
        <v>0.32699970536988998</v>
      </c>
      <c r="O56" s="9">
        <f t="shared" si="39"/>
        <v>3.8244328023902471E-2</v>
      </c>
      <c r="P56" s="9">
        <f t="shared" si="40"/>
        <v>1.4398002236089349E-3</v>
      </c>
      <c r="Q56" s="6">
        <f t="shared" si="5"/>
        <v>4.3607717287483166E-2</v>
      </c>
      <c r="R56" s="6">
        <f t="shared" si="6"/>
        <v>27.90369836809132</v>
      </c>
      <c r="S56" s="6">
        <f t="shared" si="7"/>
        <v>0.14152213341037009</v>
      </c>
      <c r="T56" s="3">
        <f t="shared" si="8"/>
        <v>17.548744542885892</v>
      </c>
      <c r="U56" s="3">
        <f t="shared" si="9"/>
        <v>19.28433466251197</v>
      </c>
      <c r="V56" s="3">
        <f t="shared" si="10"/>
        <v>0.15549842414976422</v>
      </c>
      <c r="W56" s="3">
        <f t="shared" si="11"/>
        <v>0.15552953005577538</v>
      </c>
      <c r="X56" s="6">
        <f t="shared" si="12"/>
        <v>45.256204969396705</v>
      </c>
      <c r="Y56" s="3">
        <f t="shared" si="13"/>
        <v>0.48955138739308668</v>
      </c>
      <c r="Z56" s="3">
        <f t="shared" si="14"/>
        <v>0.20860504753700249</v>
      </c>
      <c r="AA56" s="3">
        <f t="shared" si="15"/>
        <v>0.30184356506991078</v>
      </c>
      <c r="AB56" s="3">
        <v>0.14633963290674601</v>
      </c>
      <c r="AC56" s="3">
        <f t="shared" si="16"/>
        <v>1.4291249483387941E-2</v>
      </c>
    </row>
    <row r="57" spans="4:29" x14ac:dyDescent="0.25">
      <c r="D57" s="7">
        <v>42445.624485185188</v>
      </c>
      <c r="E57" s="8">
        <f t="shared" si="0"/>
        <v>76.62448518518795</v>
      </c>
      <c r="F57" s="4">
        <f t="shared" si="41"/>
        <v>1.3819866667035967</v>
      </c>
      <c r="G57">
        <v>8</v>
      </c>
      <c r="H57" s="3">
        <f t="shared" si="17"/>
        <v>973</v>
      </c>
      <c r="I57">
        <v>513.22500000000002</v>
      </c>
      <c r="J57" s="4">
        <f t="shared" si="1"/>
        <v>3.5385632010000001</v>
      </c>
      <c r="K57">
        <v>23.5</v>
      </c>
      <c r="L57" s="6">
        <f t="shared" si="2"/>
        <v>3.286458056494338E-4</v>
      </c>
      <c r="M57" s="6">
        <f t="shared" si="42"/>
        <v>4.0012774053160838E-2</v>
      </c>
      <c r="N57" s="6">
        <f t="shared" si="43"/>
        <v>0.23780678465830707</v>
      </c>
      <c r="O57" s="9">
        <f t="shared" si="39"/>
        <v>3.8244328023902471E-2</v>
      </c>
      <c r="P57" s="9">
        <f t="shared" si="40"/>
        <v>1.7684460292583665E-3</v>
      </c>
      <c r="Q57" s="6">
        <f t="shared" si="5"/>
        <v>4.3607717287483166E-2</v>
      </c>
      <c r="R57" s="6">
        <f t="shared" si="6"/>
        <v>28.09045700980673</v>
      </c>
      <c r="S57" s="6">
        <f t="shared" si="7"/>
        <v>0.14119348760472067</v>
      </c>
      <c r="T57" s="3">
        <f t="shared" si="8"/>
        <v>17.507992462985364</v>
      </c>
      <c r="U57" s="3">
        <f t="shared" si="9"/>
        <v>19.239552157126774</v>
      </c>
      <c r="V57" s="3">
        <f t="shared" si="10"/>
        <v>0.19099217115990208</v>
      </c>
      <c r="W57" s="3">
        <f t="shared" si="11"/>
        <v>0.19103037723534916</v>
      </c>
      <c r="X57" s="6">
        <f t="shared" si="12"/>
        <v>45.114228833066498</v>
      </c>
      <c r="Y57" s="3">
        <f t="shared" si="13"/>
        <v>0.48801558441172393</v>
      </c>
      <c r="Z57" s="3">
        <f t="shared" si="14"/>
        <v>0.20812062031520856</v>
      </c>
      <c r="AA57" s="3">
        <f t="shared" si="15"/>
        <v>0.30386379527306756</v>
      </c>
      <c r="AB57" s="3">
        <v>0.14633963290674601</v>
      </c>
      <c r="AC57" s="3">
        <f t="shared" si="16"/>
        <v>1.4291249483387941E-2</v>
      </c>
    </row>
    <row r="58" spans="4:29" x14ac:dyDescent="0.25">
      <c r="D58" s="7">
        <v>42445.666384560187</v>
      </c>
      <c r="E58" s="8">
        <f t="shared" si="0"/>
        <v>76.666384560186998</v>
      </c>
      <c r="F58" s="4">
        <f t="shared" ref="F58:F59" si="44">(E58-E57)*24</f>
        <v>1.0055849999771453</v>
      </c>
      <c r="G58">
        <v>7</v>
      </c>
      <c r="H58" s="3">
        <f t="shared" si="17"/>
        <v>980</v>
      </c>
      <c r="I58">
        <v>510.2</v>
      </c>
      <c r="J58" s="4">
        <f t="shared" si="1"/>
        <v>3.5177065519999999</v>
      </c>
      <c r="K58">
        <v>23.25</v>
      </c>
      <c r="L58" s="6">
        <f t="shared" si="2"/>
        <v>2.8780762808760618E-4</v>
      </c>
      <c r="M58" s="6">
        <f t="shared" si="42"/>
        <v>4.0300581681248442E-2</v>
      </c>
      <c r="N58" s="6">
        <f t="shared" ref="N58:N59" si="45">L58/F58*1000</f>
        <v>0.28620914999144514</v>
      </c>
      <c r="O58" s="9">
        <f t="shared" si="39"/>
        <v>3.8244328023902471E-2</v>
      </c>
      <c r="P58" s="9">
        <f t="shared" si="40"/>
        <v>2.0562536573459703E-3</v>
      </c>
      <c r="Q58" s="6">
        <f t="shared" si="5"/>
        <v>4.3607717287483166E-2</v>
      </c>
      <c r="R58" s="6">
        <f t="shared" si="6"/>
        <v>28.25700666181509</v>
      </c>
      <c r="S58" s="6">
        <f t="shared" si="7"/>
        <v>0.14090567997663306</v>
      </c>
      <c r="T58" s="3">
        <f t="shared" si="8"/>
        <v>17.472304317102498</v>
      </c>
      <c r="U58" s="3">
        <f t="shared" si="9"/>
        <v>19.200334414398348</v>
      </c>
      <c r="V58" s="3">
        <f t="shared" si="10"/>
        <v>0.22207539499336404</v>
      </c>
      <c r="W58" s="3">
        <f t="shared" si="11"/>
        <v>0.22211981895715546</v>
      </c>
      <c r="X58" s="6">
        <f t="shared" si="12"/>
        <v>44.986896923786567</v>
      </c>
      <c r="Y58" s="3">
        <f t="shared" si="13"/>
        <v>0.48663819289404026</v>
      </c>
      <c r="Z58" s="3">
        <f t="shared" si="14"/>
        <v>0.2076963889777354</v>
      </c>
      <c r="AA58" s="3">
        <f t="shared" si="15"/>
        <v>0.3056654181282244</v>
      </c>
      <c r="AB58" s="3">
        <v>0.14633963290674601</v>
      </c>
      <c r="AC58" s="3">
        <f t="shared" si="16"/>
        <v>1.4291249483387941E-2</v>
      </c>
    </row>
    <row r="59" spans="4:29" x14ac:dyDescent="0.25">
      <c r="D59" s="7">
        <v>42445.714534143517</v>
      </c>
      <c r="E59" s="8">
        <f t="shared" si="0"/>
        <v>76.714534143517085</v>
      </c>
      <c r="F59" s="4">
        <f t="shared" si="44"/>
        <v>1.1555899999220856</v>
      </c>
      <c r="G59">
        <v>9</v>
      </c>
      <c r="H59" s="3">
        <f t="shared" si="17"/>
        <v>989</v>
      </c>
      <c r="I59">
        <v>506</v>
      </c>
      <c r="J59" s="4">
        <f t="shared" si="1"/>
        <v>3.4887485599999999</v>
      </c>
      <c r="K59">
        <v>22.81</v>
      </c>
      <c r="L59" s="6">
        <f t="shared" si="2"/>
        <v>3.7058851036167933E-4</v>
      </c>
      <c r="M59" s="6">
        <f t="shared" si="42"/>
        <v>4.0671170191610123E-2</v>
      </c>
      <c r="N59" s="6">
        <f t="shared" si="45"/>
        <v>0.32069203643737476</v>
      </c>
      <c r="O59" s="9">
        <f t="shared" si="39"/>
        <v>3.8244328023902471E-2</v>
      </c>
      <c r="P59" s="9">
        <f t="shared" si="40"/>
        <v>2.4268421677076518E-3</v>
      </c>
      <c r="Q59" s="6">
        <f t="shared" si="5"/>
        <v>4.3607717287483166E-2</v>
      </c>
      <c r="R59" s="6">
        <f t="shared" si="6"/>
        <v>28.491550985885496</v>
      </c>
      <c r="S59" s="6">
        <f t="shared" si="7"/>
        <v>0.14053509146627136</v>
      </c>
      <c r="T59" s="3">
        <f t="shared" si="8"/>
        <v>17.426351341817647</v>
      </c>
      <c r="U59" s="3">
        <f t="shared" si="9"/>
        <v>19.14983663936005</v>
      </c>
      <c r="V59" s="3">
        <f t="shared" si="10"/>
        <v>0.2620989541124279</v>
      </c>
      <c r="W59" s="3">
        <f t="shared" si="11"/>
        <v>0.26215138438930574</v>
      </c>
      <c r="X59" s="6">
        <f t="shared" si="12"/>
        <v>44.802850374754456</v>
      </c>
      <c r="Y59" s="3">
        <f t="shared" si="13"/>
        <v>0.48464730029744479</v>
      </c>
      <c r="Z59" s="3">
        <f t="shared" si="14"/>
        <v>0.20715013778749575</v>
      </c>
      <c r="AA59" s="3">
        <f t="shared" si="15"/>
        <v>0.30820256191505951</v>
      </c>
      <c r="AB59" s="3">
        <v>0.14633963290674601</v>
      </c>
      <c r="AC59" s="3">
        <f t="shared" si="16"/>
        <v>1.4291249483387941E-2</v>
      </c>
    </row>
    <row r="60" spans="4:29" x14ac:dyDescent="0.25">
      <c r="D60" s="7">
        <v>42445.753482060187</v>
      </c>
      <c r="E60" s="8">
        <f t="shared" ref="E60" si="46">D60-(115*365+29)-365</f>
        <v>76.753482060186798</v>
      </c>
      <c r="F60" s="4">
        <f t="shared" ref="F60" si="47">(E60-E59)*24</f>
        <v>0.93475000007310882</v>
      </c>
      <c r="G60">
        <v>8</v>
      </c>
      <c r="H60" s="3">
        <f t="shared" si="17"/>
        <v>997</v>
      </c>
      <c r="I60">
        <v>503.79</v>
      </c>
      <c r="J60" s="4">
        <f t="shared" si="1"/>
        <v>3.4735111403999999</v>
      </c>
      <c r="K60">
        <v>23.16</v>
      </c>
      <c r="L60" s="6">
        <f t="shared" si="2"/>
        <v>3.2902290927037405E-4</v>
      </c>
      <c r="M60" s="6">
        <f t="shared" ref="M60" si="48">M59+L60</f>
        <v>4.1000193100880496E-2</v>
      </c>
      <c r="N60" s="6">
        <f t="shared" ref="N60" si="49">L60/F60*1000</f>
        <v>0.35199027466663863</v>
      </c>
      <c r="O60" s="9">
        <f t="shared" si="39"/>
        <v>3.8244328023902471E-2</v>
      </c>
      <c r="P60" s="9">
        <f t="shared" si="40"/>
        <v>2.7558650769780244E-3</v>
      </c>
      <c r="Q60" s="6">
        <f t="shared" si="5"/>
        <v>4.3607717287483166E-2</v>
      </c>
      <c r="R60" s="6">
        <f t="shared" si="6"/>
        <v>28.616536252918994</v>
      </c>
      <c r="S60" s="6">
        <f t="shared" si="7"/>
        <v>0.14020606855700099</v>
      </c>
      <c r="T60" s="3">
        <f t="shared" si="8"/>
        <v>17.385552501068123</v>
      </c>
      <c r="U60" s="3">
        <f t="shared" si="9"/>
        <v>19.105002748426507</v>
      </c>
      <c r="V60" s="3">
        <f t="shared" si="10"/>
        <v>0.29763342831362738</v>
      </c>
      <c r="W60" s="3">
        <f t="shared" si="11"/>
        <v>0.29769296690700875</v>
      </c>
      <c r="X60" s="6">
        <f t="shared" si="12"/>
        <v>44.722698998654501</v>
      </c>
      <c r="Y60" s="3">
        <f t="shared" si="13"/>
        <v>0.48378027626399495</v>
      </c>
      <c r="Z60" s="3">
        <f t="shared" si="14"/>
        <v>0.20666515471117311</v>
      </c>
      <c r="AA60" s="3">
        <f t="shared" si="15"/>
        <v>0.30955456902483197</v>
      </c>
      <c r="AB60" s="3">
        <v>0.14633963290674601</v>
      </c>
      <c r="AC60" s="3">
        <f t="shared" si="16"/>
        <v>1.4291249483387941E-2</v>
      </c>
    </row>
    <row r="61" spans="4:29" x14ac:dyDescent="0.25">
      <c r="D61" s="7">
        <v>42445.785427465278</v>
      </c>
      <c r="E61" s="8">
        <f t="shared" ref="E61:E62" si="50">D61-(115*365+29)-365</f>
        <v>76.78542746527819</v>
      </c>
      <c r="F61" s="4">
        <f t="shared" ref="F61:F62" si="51">(E61-E60)*24</f>
        <v>0.76668972219340503</v>
      </c>
      <c r="G61">
        <v>8</v>
      </c>
      <c r="H61" s="3">
        <f t="shared" si="17"/>
        <v>1005</v>
      </c>
      <c r="I61">
        <v>501.6</v>
      </c>
      <c r="J61" s="4">
        <f t="shared" si="1"/>
        <v>3.4584116160000002</v>
      </c>
      <c r="K61">
        <v>23.33</v>
      </c>
      <c r="L61" s="6">
        <f t="shared" si="2"/>
        <v>3.2883424934533373E-4</v>
      </c>
      <c r="M61" s="6">
        <f t="shared" ref="M61:M62" si="52">M60+L61</f>
        <v>4.1329027350225832E-2</v>
      </c>
      <c r="N61" s="6">
        <f t="shared" ref="N61:N62" si="53">L61/F61*1000</f>
        <v>0.42890134017263121</v>
      </c>
      <c r="O61" s="9">
        <f t="shared" si="39"/>
        <v>3.8244328023902471E-2</v>
      </c>
      <c r="P61" s="9">
        <f t="shared" si="40"/>
        <v>3.0846993263233605E-3</v>
      </c>
      <c r="Q61" s="6">
        <f t="shared" si="5"/>
        <v>4.3607717287483166E-2</v>
      </c>
      <c r="R61" s="6">
        <f t="shared" si="6"/>
        <v>28.741476871726594</v>
      </c>
      <c r="S61" s="6">
        <f t="shared" si="7"/>
        <v>0.13987723430765567</v>
      </c>
      <c r="T61" s="3">
        <f t="shared" si="8"/>
        <v>17.344777054149304</v>
      </c>
      <c r="U61" s="3">
        <f t="shared" si="9"/>
        <v>19.060194564999236</v>
      </c>
      <c r="V61" s="3">
        <f t="shared" si="10"/>
        <v>0.33314752724292218</v>
      </c>
      <c r="W61" s="3">
        <f t="shared" si="11"/>
        <v>0.33321417007693754</v>
      </c>
      <c r="X61" s="6">
        <f t="shared" si="12"/>
        <v>44.642566563274173</v>
      </c>
      <c r="Y61" s="3">
        <f t="shared" si="13"/>
        <v>0.48291345711859479</v>
      </c>
      <c r="Z61" s="3">
        <f t="shared" si="14"/>
        <v>0.20618044972147681</v>
      </c>
      <c r="AA61" s="3">
        <f t="shared" si="15"/>
        <v>0.3109060931599284</v>
      </c>
      <c r="AB61" s="3">
        <v>0.14633963290674601</v>
      </c>
      <c r="AC61" s="3">
        <f t="shared" si="16"/>
        <v>1.4291249483387941E-2</v>
      </c>
    </row>
    <row r="62" spans="4:29" x14ac:dyDescent="0.25">
      <c r="D62" s="7">
        <v>42446.299505115741</v>
      </c>
      <c r="E62" s="8">
        <f t="shared" si="50"/>
        <v>77.29950511574134</v>
      </c>
      <c r="F62" s="4">
        <f t="shared" si="51"/>
        <v>12.337863611115608</v>
      </c>
      <c r="G62">
        <v>51</v>
      </c>
      <c r="H62" s="3">
        <f t="shared" si="17"/>
        <v>1056</v>
      </c>
      <c r="I62">
        <v>498.08</v>
      </c>
      <c r="J62" s="4">
        <f t="shared" si="1"/>
        <v>3.4341420607999997</v>
      </c>
      <c r="K62">
        <v>23.2</v>
      </c>
      <c r="L62" s="6">
        <f t="shared" si="2"/>
        <v>2.0972379325717616E-3</v>
      </c>
      <c r="M62" s="6">
        <f t="shared" si="52"/>
        <v>4.3426265282797596E-2</v>
      </c>
      <c r="N62" s="6">
        <f t="shared" si="53"/>
        <v>0.16998388040878384</v>
      </c>
      <c r="O62" s="9">
        <f t="shared" si="39"/>
        <v>3.8244328023902471E-2</v>
      </c>
      <c r="P62" s="9">
        <f t="shared" si="40"/>
        <v>5.1819372588951251E-3</v>
      </c>
      <c r="Q62" s="6">
        <f t="shared" si="5"/>
        <v>4.3607717287483166E-2</v>
      </c>
      <c r="R62" s="6">
        <f t="shared" si="6"/>
        <v>28.944596849618659</v>
      </c>
      <c r="S62" s="6">
        <f t="shared" si="7"/>
        <v>0.1377799963750839</v>
      </c>
      <c r="T62" s="3">
        <f t="shared" si="8"/>
        <v>17.084719550510403</v>
      </c>
      <c r="U62" s="3">
        <f t="shared" si="9"/>
        <v>18.774417088472969</v>
      </c>
      <c r="V62" s="3">
        <f t="shared" si="10"/>
        <v>0.55964922396067351</v>
      </c>
      <c r="W62" s="3">
        <f t="shared" si="11"/>
        <v>0.5597611761959127</v>
      </c>
      <c r="X62" s="6">
        <f t="shared" si="12"/>
        <v>44.725224061908364</v>
      </c>
      <c r="Y62" s="3">
        <f t="shared" si="13"/>
        <v>0.48380759071115242</v>
      </c>
      <c r="Z62" s="3">
        <f t="shared" si="14"/>
        <v>0.2030890999228418</v>
      </c>
      <c r="AA62" s="3">
        <f t="shared" si="15"/>
        <v>0.31310330936600567</v>
      </c>
      <c r="AB62" s="3">
        <v>0.14633963290674601</v>
      </c>
      <c r="AC62" s="3">
        <f t="shared" si="16"/>
        <v>1.4291249483387941E-2</v>
      </c>
    </row>
    <row r="63" spans="4:29" x14ac:dyDescent="0.25">
      <c r="D63" s="7">
        <v>42446.384056238428</v>
      </c>
      <c r="E63" s="8">
        <f t="shared" ref="E63:E65" si="54">D63-(115*365+29)-365</f>
        <v>77.384056238428457</v>
      </c>
      <c r="F63" s="4">
        <f t="shared" ref="F63:F65" si="55">(E63-E62)*24</f>
        <v>2.0292269444908015</v>
      </c>
      <c r="G63">
        <v>8</v>
      </c>
      <c r="H63" s="3">
        <f t="shared" si="17"/>
        <v>1064</v>
      </c>
      <c r="I63">
        <v>489.9</v>
      </c>
      <c r="J63" s="4">
        <f t="shared" si="1"/>
        <v>3.3777429239999996</v>
      </c>
      <c r="K63">
        <v>22.86</v>
      </c>
      <c r="L63" s="6">
        <f t="shared" si="2"/>
        <v>3.2935636716970555E-4</v>
      </c>
      <c r="M63" s="6">
        <f t="shared" ref="M63:M65" si="56">M62+L63</f>
        <v>4.3755621649967304E-2</v>
      </c>
      <c r="N63" s="6">
        <f t="shared" ref="N63:N65" si="57">L63/F63*1000</f>
        <v>0.16230632461484079</v>
      </c>
      <c r="O63" s="9">
        <f t="shared" si="39"/>
        <v>3.8244328023902471E-2</v>
      </c>
      <c r="P63" s="9">
        <f t="shared" si="40"/>
        <v>5.5112936260648324E-3</v>
      </c>
      <c r="Q63" s="6">
        <f t="shared" si="5"/>
        <v>4.3607717287483166E-2</v>
      </c>
      <c r="R63" s="6">
        <f t="shared" si="6"/>
        <v>29.42789303706483</v>
      </c>
      <c r="S63" s="6">
        <f t="shared" si="7"/>
        <v>0.13745064000791418</v>
      </c>
      <c r="T63" s="3">
        <f t="shared" si="8"/>
        <v>17.043879360981357</v>
      </c>
      <c r="U63" s="3">
        <f t="shared" si="9"/>
        <v>18.729537759320174</v>
      </c>
      <c r="V63" s="3">
        <f t="shared" si="10"/>
        <v>0.59521971161500264</v>
      </c>
      <c r="W63" s="3">
        <f t="shared" si="11"/>
        <v>0.59533877937087676</v>
      </c>
      <c r="X63" s="6">
        <f t="shared" si="12"/>
        <v>44.286807203614991</v>
      </c>
      <c r="Y63" s="3">
        <f t="shared" si="13"/>
        <v>0.47906509006667342</v>
      </c>
      <c r="Z63" s="3">
        <f t="shared" si="14"/>
        <v>0.20260362532622286</v>
      </c>
      <c r="AA63" s="3">
        <f t="shared" si="15"/>
        <v>0.31833128460710369</v>
      </c>
      <c r="AB63" s="3">
        <v>0.14633963290674601</v>
      </c>
      <c r="AC63" s="3">
        <f t="shared" si="16"/>
        <v>1.4291249483387941E-2</v>
      </c>
    </row>
    <row r="64" spans="4:29" x14ac:dyDescent="0.25">
      <c r="D64" s="7">
        <v>42446.420399918985</v>
      </c>
      <c r="E64" s="8">
        <f t="shared" si="54"/>
        <v>77.420399918984913</v>
      </c>
      <c r="F64" s="4">
        <f t="shared" si="55"/>
        <v>0.87224833335494623</v>
      </c>
      <c r="G64">
        <v>9</v>
      </c>
      <c r="H64" s="3">
        <f t="shared" si="17"/>
        <v>1073</v>
      </c>
      <c r="I64">
        <v>488.76</v>
      </c>
      <c r="J64" s="4">
        <f t="shared" si="1"/>
        <v>3.3698828975999997</v>
      </c>
      <c r="K64">
        <v>23.13</v>
      </c>
      <c r="L64" s="6">
        <f t="shared" si="2"/>
        <v>3.7018825275632046E-4</v>
      </c>
      <c r="M64" s="6">
        <f t="shared" si="56"/>
        <v>4.4125809902723627E-2</v>
      </c>
      <c r="N64" s="6">
        <f t="shared" si="57"/>
        <v>0.42440694765498488</v>
      </c>
      <c r="O64" s="9">
        <f t="shared" si="39"/>
        <v>3.8244328023902471E-2</v>
      </c>
      <c r="P64" s="9">
        <f t="shared" si="40"/>
        <v>5.8814818788211556E-3</v>
      </c>
      <c r="Q64" s="6">
        <f t="shared" si="5"/>
        <v>4.3607717287483166E-2</v>
      </c>
      <c r="R64" s="6">
        <f t="shared" si="6"/>
        <v>29.496531628729972</v>
      </c>
      <c r="S64" s="6">
        <f t="shared" si="7"/>
        <v>0.13708045175515787</v>
      </c>
      <c r="T64" s="3">
        <f t="shared" si="8"/>
        <v>16.997976017639576</v>
      </c>
      <c r="U64" s="3">
        <f t="shared" si="9"/>
        <v>18.679094524878654</v>
      </c>
      <c r="V64" s="3">
        <f t="shared" si="10"/>
        <v>0.63520004291268406</v>
      </c>
      <c r="W64" s="3">
        <f t="shared" si="11"/>
        <v>0.63532710833435091</v>
      </c>
      <c r="X64" s="6">
        <f t="shared" si="12"/>
        <v>44.26861184639138</v>
      </c>
      <c r="Y64" s="3">
        <f t="shared" si="13"/>
        <v>0.47886826484946937</v>
      </c>
      <c r="Z64" s="3">
        <f t="shared" si="14"/>
        <v>0.2020579641197178</v>
      </c>
      <c r="AA64" s="3">
        <f t="shared" si="15"/>
        <v>0.31907377103081291</v>
      </c>
      <c r="AB64" s="3">
        <v>0.14633963290674601</v>
      </c>
      <c r="AC64" s="3">
        <f t="shared" si="16"/>
        <v>1.4291249483387941E-2</v>
      </c>
    </row>
    <row r="65" spans="4:29" x14ac:dyDescent="0.25">
      <c r="D65" s="7">
        <v>42446.454891678244</v>
      </c>
      <c r="E65" s="8">
        <f t="shared" si="54"/>
        <v>77.454891678244167</v>
      </c>
      <c r="F65" s="4">
        <f t="shared" si="55"/>
        <v>0.82780222222208977</v>
      </c>
      <c r="G65">
        <v>8</v>
      </c>
      <c r="H65" s="3">
        <f t="shared" si="17"/>
        <v>1081</v>
      </c>
      <c r="I65">
        <v>487.47</v>
      </c>
      <c r="J65" s="4">
        <f t="shared" si="1"/>
        <v>3.3609886572000001</v>
      </c>
      <c r="K65">
        <v>22.99</v>
      </c>
      <c r="L65" s="6">
        <f t="shared" si="2"/>
        <v>3.292117857969357E-4</v>
      </c>
      <c r="M65" s="6">
        <f t="shared" si="56"/>
        <v>4.4455021688520564E-2</v>
      </c>
      <c r="N65" s="6">
        <f t="shared" si="57"/>
        <v>0.39769376906626858</v>
      </c>
      <c r="O65" s="9">
        <f t="shared" si="39"/>
        <v>3.8244328023902471E-2</v>
      </c>
      <c r="P65" s="9">
        <f t="shared" si="40"/>
        <v>6.210693664618093E-3</v>
      </c>
      <c r="Q65" s="6">
        <f t="shared" si="5"/>
        <v>4.3607717287483166E-2</v>
      </c>
      <c r="R65" s="6">
        <f t="shared" si="6"/>
        <v>29.574588792865324</v>
      </c>
      <c r="S65" s="6">
        <f t="shared" si="7"/>
        <v>0.13675123996936092</v>
      </c>
      <c r="T65" s="3">
        <f t="shared" si="8"/>
        <v>16.957153756200753</v>
      </c>
      <c r="U65" s="3">
        <f t="shared" si="9"/>
        <v>18.634234896923903</v>
      </c>
      <c r="V65" s="3">
        <f t="shared" si="10"/>
        <v>0.67075491577875479</v>
      </c>
      <c r="W65" s="3">
        <f t="shared" si="11"/>
        <v>0.67088909359747428</v>
      </c>
      <c r="X65" s="6">
        <f t="shared" si="12"/>
        <v>44.235414310210771</v>
      </c>
      <c r="Y65" s="3">
        <f t="shared" si="13"/>
        <v>0.47850915608402517</v>
      </c>
      <c r="Z65" s="3">
        <f t="shared" si="14"/>
        <v>0.20157270263749597</v>
      </c>
      <c r="AA65" s="3">
        <f t="shared" si="15"/>
        <v>0.31991814127847884</v>
      </c>
      <c r="AB65" s="3">
        <v>0.14633963290674601</v>
      </c>
      <c r="AC65" s="3">
        <f t="shared" si="16"/>
        <v>1.4291249483387941E-2</v>
      </c>
    </row>
    <row r="66" spans="4:29" x14ac:dyDescent="0.25">
      <c r="D66" s="7">
        <v>42446.502231087965</v>
      </c>
      <c r="E66" s="8">
        <f t="shared" ref="E66:E67" si="58">D66-(115*365+29)-365</f>
        <v>77.502231087964901</v>
      </c>
      <c r="F66" s="4">
        <f t="shared" ref="F66:F67" si="59">(E66-E65)*24</f>
        <v>1.1361458332976326</v>
      </c>
      <c r="G66" s="2">
        <v>8</v>
      </c>
      <c r="H66" s="3">
        <f t="shared" ref="H66:H74" si="60">H65+G66</f>
        <v>1089</v>
      </c>
      <c r="I66">
        <v>487.13</v>
      </c>
      <c r="J66" s="4">
        <f t="shared" si="1"/>
        <v>3.3586444387999999</v>
      </c>
      <c r="K66">
        <v>20.59</v>
      </c>
      <c r="L66" s="6">
        <f t="shared" ref="L66:L68" si="61">(101325*(G66/1000000))/(8.314462*(K66+273.15))</f>
        <v>3.3190160770036275E-4</v>
      </c>
      <c r="M66" s="6">
        <f t="shared" ref="M66:M67" si="62">M65+L66</f>
        <v>4.4786923296220929E-2</v>
      </c>
      <c r="N66" s="6">
        <f t="shared" ref="N66:N67" si="63">L66/F66*1000</f>
        <v>0.29212940625502914</v>
      </c>
      <c r="O66" s="9">
        <f t="shared" si="39"/>
        <v>3.8244328023902471E-2</v>
      </c>
      <c r="P66" s="9">
        <f t="shared" si="40"/>
        <v>6.5425952723184577E-3</v>
      </c>
      <c r="Q66" s="6">
        <f t="shared" si="5"/>
        <v>4.3607717287483166E-2</v>
      </c>
      <c r="R66" s="6">
        <f t="shared" si="6"/>
        <v>29.595230839525506</v>
      </c>
      <c r="S66" s="6">
        <f t="shared" si="7"/>
        <v>0.13641933836166056</v>
      </c>
      <c r="T66" s="3">
        <f t="shared" si="8"/>
        <v>16.91599795684591</v>
      </c>
      <c r="U66" s="3">
        <f t="shared" si="9"/>
        <v>18.589008743786714</v>
      </c>
      <c r="V66" s="3">
        <f t="shared" si="10"/>
        <v>0.70660028941039343</v>
      </c>
      <c r="W66" s="3">
        <f t="shared" si="11"/>
        <v>0.70674163773794096</v>
      </c>
      <c r="X66" s="6">
        <f t="shared" si="12"/>
        <v>44.259998416687779</v>
      </c>
      <c r="Y66" s="3">
        <f t="shared" si="13"/>
        <v>0.47877509052200506</v>
      </c>
      <c r="Z66" s="3">
        <f t="shared" si="14"/>
        <v>0.20108347633074453</v>
      </c>
      <c r="AA66" s="3">
        <f t="shared" si="15"/>
        <v>0.32014143314725041</v>
      </c>
      <c r="AB66" s="3">
        <v>0.14633963290674601</v>
      </c>
      <c r="AC66" s="3">
        <f t="shared" si="16"/>
        <v>1.4291249483387941E-2</v>
      </c>
    </row>
    <row r="67" spans="4:29" x14ac:dyDescent="0.25">
      <c r="D67" s="7">
        <v>42446.535218194447</v>
      </c>
      <c r="E67" s="8">
        <f t="shared" si="58"/>
        <v>77.535218194447225</v>
      </c>
      <c r="F67" s="4">
        <f t="shared" si="59"/>
        <v>0.79169055557576939</v>
      </c>
      <c r="G67" s="2">
        <v>8</v>
      </c>
      <c r="H67" s="3">
        <f t="shared" si="60"/>
        <v>1097</v>
      </c>
      <c r="I67" s="2">
        <v>486.26</v>
      </c>
      <c r="J67" s="4">
        <f t="shared" ref="J67:J161" si="64">I67*0.00689476</f>
        <v>3.3526459975999998</v>
      </c>
      <c r="K67" s="2">
        <v>23.44</v>
      </c>
      <c r="L67" s="6">
        <f t="shared" si="61"/>
        <v>3.2871229052194796E-4</v>
      </c>
      <c r="M67" s="6">
        <f t="shared" si="62"/>
        <v>4.5115635586742878E-2</v>
      </c>
      <c r="N67" s="6">
        <f t="shared" si="63"/>
        <v>0.41520299592671883</v>
      </c>
      <c r="O67" s="9">
        <f t="shared" si="39"/>
        <v>3.8244328023902471E-2</v>
      </c>
      <c r="P67" s="9">
        <f t="shared" si="40"/>
        <v>6.8713075628404063E-3</v>
      </c>
      <c r="Q67" s="6">
        <f t="shared" ref="Q67:Q130" si="65">$O$197-O67</f>
        <v>4.3607717287483166E-2</v>
      </c>
      <c r="R67" s="6">
        <f t="shared" ref="R67:R130" si="66">(Q67*1000000)*(B$1/1000000)*($B$5+273.15)/J67</f>
        <v>29.64818162887768</v>
      </c>
      <c r="S67" s="6">
        <f t="shared" ref="S67:S130" si="67">$P$197-P67</f>
        <v>0.13609062607113862</v>
      </c>
      <c r="T67" s="3">
        <f t="shared" ref="T67:T130" si="68">S67*124</f>
        <v>16.875237632821189</v>
      </c>
      <c r="U67" s="3">
        <f t="shared" ref="U67:U130" si="69">T67/0.91</f>
        <v>18.544217178924384</v>
      </c>
      <c r="V67" s="3">
        <f t="shared" ref="V67:V130" si="70">108*($S$2-S67)</f>
        <v>0.74210121678676388</v>
      </c>
      <c r="W67" s="3">
        <f t="shared" ref="W67:W130" si="71">V67/0.9998</f>
        <v>0.74224966672010784</v>
      </c>
      <c r="X67" s="6">
        <f t="shared" ref="X67:X130" si="72">$B$4-R67-U67</f>
        <v>44.251839192197934</v>
      </c>
      <c r="Y67" s="3">
        <f t="shared" ref="Y67:Y130" si="73">X67/$B$4</f>
        <v>0.47868682948306562</v>
      </c>
      <c r="Z67" s="3">
        <f t="shared" ref="Z67:Z130" si="74">U67/$B$4</f>
        <v>0.20059895110958006</v>
      </c>
      <c r="AA67" s="3">
        <f t="shared" ref="AA67:AA130" si="75">R67/$B$4</f>
        <v>0.32071421940735428</v>
      </c>
      <c r="AB67" s="3">
        <v>0.14633963290674601</v>
      </c>
      <c r="AC67" s="3">
        <f t="shared" ref="AC67:AC130" si="76">AB67*($B$4/1000*1.0564)</f>
        <v>1.4291249483387941E-2</v>
      </c>
    </row>
    <row r="68" spans="4:29" x14ac:dyDescent="0.25">
      <c r="D68" s="7">
        <v>42446.575728587966</v>
      </c>
      <c r="E68" s="8">
        <f t="shared" ref="E68:E69" si="77">D68-(115*365+29)-365</f>
        <v>77.575728587966296</v>
      </c>
      <c r="F68" s="4">
        <f t="shared" ref="F68:F70" si="78">(E68-E67)*24</f>
        <v>0.97224944445770234</v>
      </c>
      <c r="G68">
        <v>7</v>
      </c>
      <c r="H68" s="3">
        <f t="shared" si="60"/>
        <v>1104</v>
      </c>
      <c r="I68">
        <v>485.59</v>
      </c>
      <c r="J68" s="4">
        <f t="shared" si="64"/>
        <v>3.3480265083999998</v>
      </c>
      <c r="K68">
        <v>20.22</v>
      </c>
      <c r="L68" s="6">
        <f t="shared" si="61"/>
        <v>2.9078017849530104E-4</v>
      </c>
      <c r="M68" s="6">
        <f t="shared" ref="M68" si="79">M67+L68</f>
        <v>4.5406415765238177E-2</v>
      </c>
      <c r="N68" s="6">
        <f t="shared" ref="N68" si="80">L68/F68*1000</f>
        <v>0.29907980935642631</v>
      </c>
      <c r="O68" s="9">
        <f t="shared" si="39"/>
        <v>3.8244328023902471E-2</v>
      </c>
      <c r="P68" s="9">
        <f t="shared" si="40"/>
        <v>7.1620877413357056E-3</v>
      </c>
      <c r="Q68" s="6">
        <f t="shared" si="65"/>
        <v>4.3607717287483166E-2</v>
      </c>
      <c r="R68" s="6">
        <f t="shared" si="66"/>
        <v>29.689089146930662</v>
      </c>
      <c r="S68" s="6">
        <f t="shared" si="67"/>
        <v>0.13579984589264332</v>
      </c>
      <c r="T68" s="3">
        <f t="shared" si="68"/>
        <v>16.839180890687771</v>
      </c>
      <c r="U68" s="3">
        <f t="shared" si="69"/>
        <v>18.504594385371178</v>
      </c>
      <c r="V68" s="3">
        <f t="shared" si="70"/>
        <v>0.77350547606425546</v>
      </c>
      <c r="W68" s="3">
        <f t="shared" si="71"/>
        <v>0.77366020810587666</v>
      </c>
      <c r="X68" s="6">
        <f t="shared" si="72"/>
        <v>44.250554467698159</v>
      </c>
      <c r="Y68" s="3">
        <f t="shared" si="73"/>
        <v>0.47867293219181667</v>
      </c>
      <c r="Z68" s="3">
        <f t="shared" si="74"/>
        <v>0.20017033820291946</v>
      </c>
      <c r="AA68" s="3">
        <f t="shared" si="75"/>
        <v>0.32115672960526392</v>
      </c>
      <c r="AB68" s="3">
        <v>0.14633963290674601</v>
      </c>
      <c r="AC68" s="3">
        <f t="shared" si="76"/>
        <v>1.4291249483387941E-2</v>
      </c>
    </row>
    <row r="69" spans="4:29" x14ac:dyDescent="0.25">
      <c r="D69" s="7">
        <v>42446.608773148146</v>
      </c>
      <c r="E69" s="8">
        <f t="shared" si="77"/>
        <v>77.608773148145701</v>
      </c>
      <c r="F69" s="4">
        <f t="shared" si="78"/>
        <v>0.79306944430572912</v>
      </c>
      <c r="G69">
        <v>52</v>
      </c>
      <c r="H69" s="3">
        <f t="shared" si="60"/>
        <v>1156</v>
      </c>
      <c r="I69">
        <v>484</v>
      </c>
      <c r="J69" s="4">
        <f t="shared" si="64"/>
        <v>3.3370638399999999</v>
      </c>
      <c r="K69">
        <v>22.9</v>
      </c>
      <c r="L69" s="6">
        <f t="shared" ref="L69:L74" si="81">(101325*(G69/1000000))/(8.314462*(K69+273.15))</f>
        <v>2.1405271359512903E-3</v>
      </c>
      <c r="M69" s="6">
        <f t="shared" ref="M69" si="82">M68+L69</f>
        <v>4.7546942901189465E-2</v>
      </c>
      <c r="N69" s="6">
        <f t="shared" ref="N69" si="83">L69/F69*1000</f>
        <v>2.6990412394782854</v>
      </c>
      <c r="O69" s="9">
        <f t="shared" si="39"/>
        <v>3.8244328023902471E-2</v>
      </c>
      <c r="P69" s="9">
        <f t="shared" si="40"/>
        <v>9.3026148772869938E-3</v>
      </c>
      <c r="Q69" s="6">
        <f t="shared" si="65"/>
        <v>4.3607717287483166E-2</v>
      </c>
      <c r="R69" s="6">
        <f t="shared" si="66"/>
        <v>29.786621485243927</v>
      </c>
      <c r="S69" s="6">
        <f t="shared" si="67"/>
        <v>0.13365931875669201</v>
      </c>
      <c r="T69" s="3">
        <f t="shared" si="68"/>
        <v>16.57375552582981</v>
      </c>
      <c r="U69" s="3">
        <f t="shared" si="69"/>
        <v>18.212918160252539</v>
      </c>
      <c r="V69" s="3">
        <f t="shared" si="70"/>
        <v>1.0046824067469968</v>
      </c>
      <c r="W69" s="3">
        <f t="shared" si="71"/>
        <v>1.0048833834236814</v>
      </c>
      <c r="X69" s="6">
        <f t="shared" si="72"/>
        <v>44.444698354503529</v>
      </c>
      <c r="Y69" s="3">
        <f t="shared" si="73"/>
        <v>0.48077305104189977</v>
      </c>
      <c r="Z69" s="3">
        <f t="shared" si="74"/>
        <v>0.19701517968326526</v>
      </c>
      <c r="AA69" s="3">
        <f t="shared" si="75"/>
        <v>0.32221176927483491</v>
      </c>
      <c r="AB69" s="3">
        <v>0.14633963290674601</v>
      </c>
      <c r="AC69" s="3">
        <f t="shared" si="76"/>
        <v>1.4291249483387941E-2</v>
      </c>
    </row>
    <row r="70" spans="4:29" x14ac:dyDescent="0.25">
      <c r="D70" s="7">
        <v>42450.477174386571</v>
      </c>
      <c r="E70" s="8">
        <f t="shared" ref="E70" si="84">D70-(115*365+29)-365</f>
        <v>81.477174386571278</v>
      </c>
      <c r="F70" s="4">
        <f t="shared" si="78"/>
        <v>92.841629722213838</v>
      </c>
      <c r="G70">
        <v>9</v>
      </c>
      <c r="H70" s="3">
        <f t="shared" si="60"/>
        <v>1165</v>
      </c>
      <c r="I70">
        <v>479.62</v>
      </c>
      <c r="J70" s="4">
        <f t="shared" si="64"/>
        <v>3.3068647911999998</v>
      </c>
      <c r="K70">
        <v>23.05</v>
      </c>
      <c r="L70" s="6">
        <f t="shared" si="81"/>
        <v>3.7028823607914454E-4</v>
      </c>
      <c r="M70" s="6">
        <f t="shared" ref="M70" si="85">M69+L70</f>
        <v>4.7917231137268611E-2</v>
      </c>
      <c r="N70" s="6">
        <f>L70/F70*1000</f>
        <v>3.9883857832640696E-3</v>
      </c>
      <c r="O70" s="9">
        <f t="shared" si="39"/>
        <v>3.8244328023902471E-2</v>
      </c>
      <c r="P70" s="9">
        <f t="shared" si="40"/>
        <v>9.6729031133661394E-3</v>
      </c>
      <c r="Q70" s="6">
        <f t="shared" si="65"/>
        <v>4.3607717287483166E-2</v>
      </c>
      <c r="R70" s="6">
        <f t="shared" si="66"/>
        <v>30.058639754092951</v>
      </c>
      <c r="S70" s="6">
        <f t="shared" si="67"/>
        <v>0.13328903052061289</v>
      </c>
      <c r="T70" s="3">
        <f t="shared" si="68"/>
        <v>16.527839784555997</v>
      </c>
      <c r="U70" s="3">
        <f t="shared" si="69"/>
        <v>18.162461301709886</v>
      </c>
      <c r="V70" s="3">
        <f t="shared" si="70"/>
        <v>1.0446735362435424</v>
      </c>
      <c r="W70" s="3">
        <f t="shared" si="71"/>
        <v>1.0448825127460917</v>
      </c>
      <c r="X70" s="6">
        <f t="shared" si="72"/>
        <v>44.223136944197165</v>
      </c>
      <c r="Y70" s="3">
        <f t="shared" si="73"/>
        <v>0.47837634774162091</v>
      </c>
      <c r="Z70" s="3">
        <f t="shared" si="74"/>
        <v>0.1964693711003371</v>
      </c>
      <c r="AA70" s="3">
        <f t="shared" si="75"/>
        <v>0.32515428115804201</v>
      </c>
      <c r="AB70" s="3">
        <v>0.14633963290674601</v>
      </c>
      <c r="AC70" s="3">
        <f t="shared" si="76"/>
        <v>1.4291249483387941E-2</v>
      </c>
    </row>
    <row r="71" spans="4:29" x14ac:dyDescent="0.25">
      <c r="D71" s="7">
        <v>42450.532500092595</v>
      </c>
      <c r="E71" s="8">
        <f t="shared" ref="E71:E72" si="86">D71-(115*365+29)-365</f>
        <v>81.532500092595001</v>
      </c>
      <c r="F71" s="4">
        <f t="shared" ref="F71:F72" si="87">(E71-E70)*24</f>
        <v>1.3278169445693493</v>
      </c>
      <c r="G71">
        <v>45</v>
      </c>
      <c r="H71" s="3">
        <f t="shared" si="60"/>
        <v>1210</v>
      </c>
      <c r="I71">
        <v>478.09</v>
      </c>
      <c r="J71" s="4">
        <f t="shared" si="64"/>
        <v>3.2963158083999997</v>
      </c>
      <c r="K71">
        <v>23.07</v>
      </c>
      <c r="L71" s="6">
        <f t="shared" si="81"/>
        <v>1.8513161759273957E-3</v>
      </c>
      <c r="M71" s="6">
        <f t="shared" ref="M71:M72" si="88">M70+L71</f>
        <v>4.9768547313196007E-2</v>
      </c>
      <c r="N71" s="6">
        <f t="shared" ref="N71:N72" si="89">L71/F71*1000</f>
        <v>1.3942555737815447</v>
      </c>
      <c r="O71" s="9">
        <f t="shared" si="39"/>
        <v>3.8244328023902471E-2</v>
      </c>
      <c r="P71" s="9">
        <f t="shared" si="40"/>
        <v>1.1524219289293536E-2</v>
      </c>
      <c r="Q71" s="6">
        <f t="shared" si="65"/>
        <v>4.3607717287483166E-2</v>
      </c>
      <c r="R71" s="6">
        <f t="shared" si="66"/>
        <v>30.154834443008767</v>
      </c>
      <c r="S71" s="6">
        <f t="shared" si="67"/>
        <v>0.13143771434468549</v>
      </c>
      <c r="T71" s="3">
        <f t="shared" si="68"/>
        <v>16.298276578741</v>
      </c>
      <c r="U71" s="3">
        <f t="shared" si="69"/>
        <v>17.910194042572527</v>
      </c>
      <c r="V71" s="3">
        <f t="shared" si="70"/>
        <v>1.2446156832437019</v>
      </c>
      <c r="W71" s="3">
        <f t="shared" si="71"/>
        <v>1.2448646561749368</v>
      </c>
      <c r="X71" s="6">
        <f t="shared" si="72"/>
        <v>44.379209514418704</v>
      </c>
      <c r="Y71" s="3">
        <f t="shared" si="73"/>
        <v>0.48006463652627768</v>
      </c>
      <c r="Z71" s="3">
        <f t="shared" si="74"/>
        <v>0.19374051244353951</v>
      </c>
      <c r="AA71" s="3">
        <f t="shared" si="75"/>
        <v>0.32619485103018281</v>
      </c>
      <c r="AB71" s="3">
        <v>0.14633963290674601</v>
      </c>
      <c r="AC71" s="3">
        <f t="shared" si="76"/>
        <v>1.4291249483387941E-2</v>
      </c>
    </row>
    <row r="72" spans="4:29" x14ac:dyDescent="0.25">
      <c r="D72" s="7">
        <v>42450.671103726854</v>
      </c>
      <c r="E72" s="8">
        <f t="shared" si="86"/>
        <v>81.671103726854199</v>
      </c>
      <c r="F72" s="4">
        <f t="shared" si="87"/>
        <v>3.3264872222207487</v>
      </c>
      <c r="G72">
        <v>54</v>
      </c>
      <c r="H72" s="3">
        <f t="shared" si="60"/>
        <v>1264</v>
      </c>
      <c r="I72">
        <v>476.1</v>
      </c>
      <c r="J72" s="4">
        <f t="shared" si="64"/>
        <v>3.2825952360000001</v>
      </c>
      <c r="K72">
        <v>22.95</v>
      </c>
      <c r="L72" s="6">
        <f t="shared" si="81"/>
        <v>2.2224797472470644E-3</v>
      </c>
      <c r="M72" s="6">
        <f t="shared" si="88"/>
        <v>5.1991027060443069E-2</v>
      </c>
      <c r="N72" s="6">
        <f t="shared" si="89"/>
        <v>0.66811612333906589</v>
      </c>
      <c r="O72" s="9">
        <f t="shared" si="39"/>
        <v>3.8244328023902471E-2</v>
      </c>
      <c r="P72" s="9">
        <f t="shared" si="40"/>
        <v>1.3746699036540598E-2</v>
      </c>
      <c r="Q72" s="6">
        <f t="shared" si="65"/>
        <v>4.3607717287483166E-2</v>
      </c>
      <c r="R72" s="6">
        <f t="shared" si="66"/>
        <v>30.280875443936271</v>
      </c>
      <c r="S72" s="6">
        <f t="shared" si="67"/>
        <v>0.12921523459743842</v>
      </c>
      <c r="T72" s="3">
        <f t="shared" si="68"/>
        <v>16.022689090082363</v>
      </c>
      <c r="U72" s="3">
        <f t="shared" si="69"/>
        <v>17.607350648442157</v>
      </c>
      <c r="V72" s="3">
        <f t="shared" si="70"/>
        <v>1.4846434959463854</v>
      </c>
      <c r="W72" s="3">
        <f t="shared" si="71"/>
        <v>1.4849404840431941</v>
      </c>
      <c r="X72" s="6">
        <f t="shared" si="72"/>
        <v>44.556011907621574</v>
      </c>
      <c r="Y72" s="3">
        <f t="shared" si="73"/>
        <v>0.48197716668530033</v>
      </c>
      <c r="Z72" s="3">
        <f t="shared" si="74"/>
        <v>0.19046455495086842</v>
      </c>
      <c r="AA72" s="3">
        <f t="shared" si="75"/>
        <v>0.32755827836383128</v>
      </c>
      <c r="AB72" s="3">
        <v>0.14633963290674601</v>
      </c>
      <c r="AC72" s="3">
        <f t="shared" si="76"/>
        <v>1.4291249483387941E-2</v>
      </c>
    </row>
    <row r="73" spans="4:29" x14ac:dyDescent="0.25">
      <c r="D73" s="7">
        <v>42450.704206550923</v>
      </c>
      <c r="E73" s="8">
        <f t="shared" ref="E73:E74" si="90">D73-(115*365+29)-365</f>
        <v>81.704206550923118</v>
      </c>
      <c r="F73" s="4">
        <f t="shared" ref="F73:F74" si="91">(E73-E72)*24</f>
        <v>0.79446777765406296</v>
      </c>
      <c r="G73">
        <v>55</v>
      </c>
      <c r="H73" s="3">
        <f t="shared" si="60"/>
        <v>1319</v>
      </c>
      <c r="I73">
        <v>472.36</v>
      </c>
      <c r="J73" s="4">
        <f t="shared" si="64"/>
        <v>3.2568088336000001</v>
      </c>
      <c r="K73">
        <v>23.12</v>
      </c>
      <c r="L73" s="6">
        <f t="shared" si="81"/>
        <v>2.2623379027258707E-3</v>
      </c>
      <c r="M73" s="6">
        <f t="shared" ref="M73:M74" si="92">M72+L73</f>
        <v>5.4253364963168939E-2</v>
      </c>
      <c r="N73" s="6">
        <f t="shared" ref="N73:N74" si="93">L73/F73*1000</f>
        <v>2.8476144235908407</v>
      </c>
      <c r="O73" s="9">
        <f t="shared" si="39"/>
        <v>3.8244328023902471E-2</v>
      </c>
      <c r="P73" s="9">
        <f t="shared" si="40"/>
        <v>1.6009036939266467E-2</v>
      </c>
      <c r="Q73" s="6">
        <f t="shared" si="65"/>
        <v>4.3607717287483166E-2</v>
      </c>
      <c r="R73" s="6">
        <f t="shared" si="66"/>
        <v>30.520630025527264</v>
      </c>
      <c r="S73" s="6">
        <f t="shared" si="67"/>
        <v>0.12695289669471255</v>
      </c>
      <c r="T73" s="3">
        <f t="shared" si="68"/>
        <v>15.742159190144356</v>
      </c>
      <c r="U73" s="3">
        <f t="shared" si="69"/>
        <v>17.299076033125665</v>
      </c>
      <c r="V73" s="3">
        <f t="shared" si="70"/>
        <v>1.7289759894407792</v>
      </c>
      <c r="W73" s="3">
        <f t="shared" si="71"/>
        <v>1.7293218538115416</v>
      </c>
      <c r="X73" s="6">
        <f t="shared" si="72"/>
        <v>44.624531941347065</v>
      </c>
      <c r="Y73" s="3">
        <f t="shared" si="73"/>
        <v>0.48271837062843298</v>
      </c>
      <c r="Z73" s="3">
        <f t="shared" si="74"/>
        <v>0.18712984613628017</v>
      </c>
      <c r="AA73" s="3">
        <f t="shared" si="75"/>
        <v>0.33015178323528682</v>
      </c>
      <c r="AB73" s="3">
        <v>0.14633963290674601</v>
      </c>
      <c r="AC73" s="3">
        <f t="shared" si="76"/>
        <v>1.4291249483387941E-2</v>
      </c>
    </row>
    <row r="74" spans="4:29" x14ac:dyDescent="0.25">
      <c r="D74" s="7">
        <v>42450.738235324076</v>
      </c>
      <c r="E74" s="8">
        <f t="shared" si="90"/>
        <v>81.738235324075504</v>
      </c>
      <c r="F74" s="4">
        <f t="shared" si="91"/>
        <v>0.81669055565726012</v>
      </c>
      <c r="G74">
        <v>52</v>
      </c>
      <c r="H74" s="3">
        <f t="shared" si="60"/>
        <v>1371</v>
      </c>
      <c r="I74">
        <v>470.11</v>
      </c>
      <c r="J74" s="4">
        <f t="shared" si="64"/>
        <v>3.2412956236000001</v>
      </c>
      <c r="K74">
        <v>22.88</v>
      </c>
      <c r="L74" s="6">
        <f t="shared" si="81"/>
        <v>2.1406717515061969E-3</v>
      </c>
      <c r="M74" s="6">
        <f t="shared" si="92"/>
        <v>5.6394036714675133E-2</v>
      </c>
      <c r="N74" s="6">
        <f t="shared" si="93"/>
        <v>2.6211540425901179</v>
      </c>
      <c r="O74" s="9">
        <f t="shared" si="39"/>
        <v>3.8244328023902471E-2</v>
      </c>
      <c r="P74" s="9">
        <f t="shared" si="40"/>
        <v>1.8149708690772662E-2</v>
      </c>
      <c r="Q74" s="6">
        <f t="shared" si="65"/>
        <v>4.3607717287483166E-2</v>
      </c>
      <c r="R74" s="6">
        <f t="shared" si="66"/>
        <v>30.666705236770245</v>
      </c>
      <c r="S74" s="6">
        <f t="shared" si="67"/>
        <v>0.12481222494320636</v>
      </c>
      <c r="T74" s="3">
        <f t="shared" si="68"/>
        <v>15.476715892957589</v>
      </c>
      <c r="U74" s="3">
        <f t="shared" si="69"/>
        <v>17.007380102151195</v>
      </c>
      <c r="V74" s="3">
        <f t="shared" si="70"/>
        <v>1.9601685386034475</v>
      </c>
      <c r="W74" s="3">
        <f t="shared" si="71"/>
        <v>1.9605606507335942</v>
      </c>
      <c r="X74" s="6">
        <f t="shared" si="72"/>
        <v>44.770152661078562</v>
      </c>
      <c r="Y74" s="3">
        <f t="shared" si="73"/>
        <v>0.48429359827789986</v>
      </c>
      <c r="Z74" s="3">
        <f t="shared" si="74"/>
        <v>0.18397447445184409</v>
      </c>
      <c r="AA74" s="3">
        <f t="shared" si="75"/>
        <v>0.33173192727025608</v>
      </c>
      <c r="AB74" s="3">
        <v>0.14633963290674601</v>
      </c>
      <c r="AC74" s="3">
        <f t="shared" si="76"/>
        <v>1.4291249483387941E-2</v>
      </c>
    </row>
    <row r="75" spans="4:29" x14ac:dyDescent="0.25">
      <c r="D75" s="7">
        <v>42450.879038090279</v>
      </c>
      <c r="E75" s="8">
        <f t="shared" ref="E75:E76" si="94">D75-(115*365+29)-365</f>
        <v>81.879038090279209</v>
      </c>
      <c r="F75" s="4">
        <f t="shared" ref="F75:F76" si="95">(E75-E74)*24</f>
        <v>3.3792663888889365</v>
      </c>
      <c r="G75" s="2">
        <v>52</v>
      </c>
      <c r="H75" s="3">
        <f t="shared" ref="H75:H78" si="96">H74+G75</f>
        <v>1423</v>
      </c>
      <c r="I75">
        <v>472.4</v>
      </c>
      <c r="J75" s="4">
        <f t="shared" si="64"/>
        <v>3.2570846239999995</v>
      </c>
      <c r="K75">
        <v>22.92</v>
      </c>
      <c r="L75" s="6">
        <f t="shared" ref="L75:L78" si="97">(101325*(G75/1000000))/(8.314462*(K75+273.15))</f>
        <v>2.1403825399344055E-3</v>
      </c>
      <c r="M75" s="6">
        <f t="shared" ref="M75:M76" si="98">M74+L75</f>
        <v>5.8534419254609539E-2</v>
      </c>
      <c r="N75" s="6">
        <f t="shared" ref="N75:N76" si="99">L75/F75*1000</f>
        <v>0.63338674541078088</v>
      </c>
      <c r="O75" s="9">
        <f t="shared" si="39"/>
        <v>3.8244328023902471E-2</v>
      </c>
      <c r="P75" s="9">
        <f t="shared" si="40"/>
        <v>2.0290091230707068E-2</v>
      </c>
      <c r="Q75" s="6">
        <f t="shared" si="65"/>
        <v>4.3607717287483166E-2</v>
      </c>
      <c r="R75" s="6">
        <f t="shared" si="66"/>
        <v>30.51804572154543</v>
      </c>
      <c r="S75" s="6">
        <f t="shared" si="67"/>
        <v>0.12267184240327195</v>
      </c>
      <c r="T75" s="3">
        <f t="shared" si="68"/>
        <v>15.211308458005721</v>
      </c>
      <c r="U75" s="3">
        <f t="shared" si="69"/>
        <v>16.715723580226065</v>
      </c>
      <c r="V75" s="3">
        <f t="shared" si="70"/>
        <v>2.1913298529163638</v>
      </c>
      <c r="W75" s="3">
        <f t="shared" si="71"/>
        <v>2.1917682065576751</v>
      </c>
      <c r="X75" s="6">
        <f t="shared" si="72"/>
        <v>45.210468698228496</v>
      </c>
      <c r="Y75" s="3">
        <f t="shared" si="73"/>
        <v>0.48905664297031143</v>
      </c>
      <c r="Z75" s="3">
        <f t="shared" si="74"/>
        <v>0.18081952906817259</v>
      </c>
      <c r="AA75" s="3">
        <f t="shared" si="75"/>
        <v>0.3301238279615159</v>
      </c>
      <c r="AB75" s="3">
        <v>0.14633963290674601</v>
      </c>
      <c r="AC75" s="3">
        <f t="shared" si="76"/>
        <v>1.4291249483387941E-2</v>
      </c>
    </row>
    <row r="76" spans="4:29" x14ac:dyDescent="0.25">
      <c r="D76" s="7">
        <v>42451.367825567133</v>
      </c>
      <c r="E76" s="8">
        <f t="shared" si="94"/>
        <v>82.367825567132968</v>
      </c>
      <c r="F76" s="4">
        <f t="shared" si="95"/>
        <v>11.730899444490205</v>
      </c>
      <c r="G76" s="2">
        <v>52</v>
      </c>
      <c r="H76" s="3">
        <f t="shared" si="96"/>
        <v>1475</v>
      </c>
      <c r="I76">
        <v>473.95</v>
      </c>
      <c r="J76" s="4">
        <f t="shared" si="64"/>
        <v>3.267771502</v>
      </c>
      <c r="K76">
        <v>23.04</v>
      </c>
      <c r="L76" s="6">
        <f t="shared" si="97"/>
        <v>2.1395153739099211E-3</v>
      </c>
      <c r="M76" s="6">
        <f t="shared" si="98"/>
        <v>6.0673934628519458E-2</v>
      </c>
      <c r="N76" s="6">
        <f t="shared" si="99"/>
        <v>0.18238289263614932</v>
      </c>
      <c r="O76" s="9">
        <f t="shared" si="39"/>
        <v>3.8244328023902471E-2</v>
      </c>
      <c r="P76" s="9">
        <f t="shared" si="40"/>
        <v>2.2429606604616986E-2</v>
      </c>
      <c r="Q76" s="6">
        <f t="shared" si="65"/>
        <v>4.3607717287483166E-2</v>
      </c>
      <c r="R76" s="6">
        <f t="shared" si="66"/>
        <v>30.418239896314084</v>
      </c>
      <c r="S76" s="6">
        <f t="shared" si="67"/>
        <v>0.12053232702936204</v>
      </c>
      <c r="T76" s="3">
        <f t="shared" si="68"/>
        <v>14.946008551640892</v>
      </c>
      <c r="U76" s="3">
        <f t="shared" si="69"/>
        <v>16.424185221583397</v>
      </c>
      <c r="V76" s="3">
        <f t="shared" si="70"/>
        <v>2.4223975132986344</v>
      </c>
      <c r="W76" s="3">
        <f t="shared" si="71"/>
        <v>2.4228820897165777</v>
      </c>
      <c r="X76" s="6">
        <f t="shared" si="72"/>
        <v>45.601812882102521</v>
      </c>
      <c r="Y76" s="3">
        <f t="shared" si="73"/>
        <v>0.49328994287456318</v>
      </c>
      <c r="Z76" s="3">
        <f t="shared" si="74"/>
        <v>0.17766586189593989</v>
      </c>
      <c r="AA76" s="3">
        <f t="shared" si="75"/>
        <v>0.32904419522949702</v>
      </c>
      <c r="AB76" s="3">
        <v>0.14633963290674601</v>
      </c>
      <c r="AC76" s="3">
        <f t="shared" si="76"/>
        <v>1.4291249483387941E-2</v>
      </c>
    </row>
    <row r="77" spans="4:29" x14ac:dyDescent="0.25">
      <c r="D77" s="7">
        <v>42451.494507546297</v>
      </c>
      <c r="E77" s="8">
        <f t="shared" ref="E77:E78" si="100">D77-(115*365+29)-365</f>
        <v>82.494507546296518</v>
      </c>
      <c r="F77" s="4">
        <f t="shared" ref="F77:F78" si="101">(E77-E76)*24</f>
        <v>3.0403674999251962</v>
      </c>
      <c r="G77">
        <v>39</v>
      </c>
      <c r="H77" s="3">
        <f t="shared" si="96"/>
        <v>1514</v>
      </c>
      <c r="I77">
        <v>472.92</v>
      </c>
      <c r="J77" s="4">
        <f t="shared" si="64"/>
        <v>3.2606698991999998</v>
      </c>
      <c r="K77">
        <v>23.2</v>
      </c>
      <c r="L77" s="6">
        <f t="shared" si="97"/>
        <v>1.603770183731347E-3</v>
      </c>
      <c r="M77" s="6">
        <f t="shared" ref="M77:M78" si="102">M76+L77</f>
        <v>6.2277704812250805E-2</v>
      </c>
      <c r="N77" s="6">
        <f t="shared" ref="N77:N78" si="103">L77/F77*1000</f>
        <v>0.52749221394150725</v>
      </c>
      <c r="O77" s="9">
        <f t="shared" si="39"/>
        <v>3.8244328023902471E-2</v>
      </c>
      <c r="P77" s="9">
        <f t="shared" si="40"/>
        <v>2.4033376788348333E-2</v>
      </c>
      <c r="Q77" s="6">
        <f t="shared" si="65"/>
        <v>4.3607717287483166E-2</v>
      </c>
      <c r="R77" s="6">
        <f t="shared" si="66"/>
        <v>30.484489551843993</v>
      </c>
      <c r="S77" s="6">
        <f t="shared" si="67"/>
        <v>0.1189285568456307</v>
      </c>
      <c r="T77" s="3">
        <f t="shared" si="68"/>
        <v>14.747141048858206</v>
      </c>
      <c r="U77" s="3">
        <f t="shared" si="69"/>
        <v>16.205649504239787</v>
      </c>
      <c r="V77" s="3">
        <f t="shared" si="70"/>
        <v>2.5956046931416195</v>
      </c>
      <c r="W77" s="3">
        <f t="shared" si="71"/>
        <v>2.5961239179252042</v>
      </c>
      <c r="X77" s="6">
        <f t="shared" si="72"/>
        <v>45.754098943916219</v>
      </c>
      <c r="Y77" s="3">
        <f t="shared" si="73"/>
        <v>0.49493727174122221</v>
      </c>
      <c r="Z77" s="3">
        <f t="shared" si="74"/>
        <v>0.17530188852051318</v>
      </c>
      <c r="AA77" s="3">
        <f t="shared" si="75"/>
        <v>0.32976083973826464</v>
      </c>
      <c r="AB77" s="3">
        <v>0.14633963290674601</v>
      </c>
      <c r="AC77" s="3">
        <f t="shared" si="76"/>
        <v>1.4291249483387941E-2</v>
      </c>
    </row>
    <row r="78" spans="4:29" x14ac:dyDescent="0.25">
      <c r="D78" s="7">
        <v>42451.639592870371</v>
      </c>
      <c r="E78" s="8">
        <f t="shared" si="100"/>
        <v>82.639592870371416</v>
      </c>
      <c r="F78" s="4">
        <f t="shared" si="101"/>
        <v>3.4820477777975611</v>
      </c>
      <c r="G78">
        <v>35</v>
      </c>
      <c r="H78" s="3">
        <f t="shared" si="96"/>
        <v>1549</v>
      </c>
      <c r="I78">
        <v>472.64</v>
      </c>
      <c r="J78" s="4">
        <f t="shared" si="64"/>
        <v>3.2587393663999999</v>
      </c>
      <c r="K78">
        <v>23.01</v>
      </c>
      <c r="L78" s="6">
        <f t="shared" si="97"/>
        <v>1.4402042977641556E-3</v>
      </c>
      <c r="M78" s="6">
        <f t="shared" si="102"/>
        <v>6.3717909110014959E-2</v>
      </c>
      <c r="N78" s="6">
        <f t="shared" si="103"/>
        <v>0.41360842517649282</v>
      </c>
      <c r="O78" s="9">
        <f t="shared" si="39"/>
        <v>3.8244328023902471E-2</v>
      </c>
      <c r="P78" s="9">
        <f t="shared" si="40"/>
        <v>2.5473581086112487E-2</v>
      </c>
      <c r="Q78" s="6">
        <f t="shared" si="65"/>
        <v>4.3607717287483166E-2</v>
      </c>
      <c r="R78" s="6">
        <f t="shared" si="66"/>
        <v>30.502549083569015</v>
      </c>
      <c r="S78" s="6">
        <f t="shared" si="67"/>
        <v>0.11748835254786653</v>
      </c>
      <c r="T78" s="3">
        <f t="shared" si="68"/>
        <v>14.56855571593545</v>
      </c>
      <c r="U78" s="3">
        <f t="shared" si="69"/>
        <v>16.009401885643349</v>
      </c>
      <c r="V78" s="3">
        <f t="shared" si="70"/>
        <v>2.7511467573001487</v>
      </c>
      <c r="W78" s="3">
        <f t="shared" si="71"/>
        <v>2.7516970967194925</v>
      </c>
      <c r="X78" s="6">
        <f t="shared" si="72"/>
        <v>45.932287030787634</v>
      </c>
      <c r="Y78" s="3">
        <f t="shared" si="73"/>
        <v>0.49686479140849898</v>
      </c>
      <c r="Z78" s="3">
        <f t="shared" si="74"/>
        <v>0.17317901290552418</v>
      </c>
      <c r="AA78" s="3">
        <f t="shared" si="75"/>
        <v>0.32995619568597684</v>
      </c>
      <c r="AB78" s="3">
        <v>0.14633963290674601</v>
      </c>
      <c r="AC78" s="3">
        <f t="shared" si="76"/>
        <v>1.4291249483387941E-2</v>
      </c>
    </row>
    <row r="79" spans="4:29" x14ac:dyDescent="0.25">
      <c r="D79" s="7">
        <v>42451.754295300925</v>
      </c>
      <c r="E79" s="8">
        <f t="shared" ref="E79" si="104">D79-(115*365+29)-365</f>
        <v>82.754295300925151</v>
      </c>
      <c r="F79" s="4">
        <f t="shared" ref="F79" si="105">(E79-E78)*24</f>
        <v>2.7528583332896233</v>
      </c>
      <c r="G79" s="2">
        <v>35</v>
      </c>
      <c r="H79" s="3">
        <f t="shared" ref="H79:H101" si="106">H78+G79</f>
        <v>1584</v>
      </c>
      <c r="I79">
        <v>472.3</v>
      </c>
      <c r="J79" s="4">
        <f t="shared" si="64"/>
        <v>3.2563951480000002</v>
      </c>
      <c r="K79">
        <v>23.47</v>
      </c>
      <c r="L79" s="6">
        <f t="shared" ref="L79:L101" si="107">(101325*(G79/1000000))/(8.314462*(K79+273.15))</f>
        <v>1.4379708206656069E-3</v>
      </c>
      <c r="M79" s="6">
        <f t="shared" ref="M79" si="108">M78+L79</f>
        <v>6.515587993068056E-2</v>
      </c>
      <c r="N79" s="6">
        <f t="shared" ref="N79" si="109">L79/F79*1000</f>
        <v>0.5223555470605179</v>
      </c>
      <c r="O79" s="9">
        <f t="shared" si="39"/>
        <v>3.8244328023902471E-2</v>
      </c>
      <c r="P79" s="9">
        <f t="shared" si="40"/>
        <v>2.6911551906778089E-2</v>
      </c>
      <c r="Q79" s="6">
        <f t="shared" si="65"/>
        <v>4.3607717287483166E-2</v>
      </c>
      <c r="R79" s="6">
        <f t="shared" si="66"/>
        <v>30.524507302261398</v>
      </c>
      <c r="S79" s="6">
        <f t="shared" si="67"/>
        <v>0.11605038172720093</v>
      </c>
      <c r="T79" s="3">
        <f t="shared" si="68"/>
        <v>14.390247334172916</v>
      </c>
      <c r="U79" s="3">
        <f t="shared" si="69"/>
        <v>15.813458608981225</v>
      </c>
      <c r="V79" s="3">
        <f t="shared" si="70"/>
        <v>2.9064476059320334</v>
      </c>
      <c r="W79" s="3">
        <f t="shared" si="71"/>
        <v>2.9070290117343802</v>
      </c>
      <c r="X79" s="6">
        <f t="shared" si="72"/>
        <v>46.106272088757379</v>
      </c>
      <c r="Y79" s="3">
        <f t="shared" si="73"/>
        <v>0.49874684551737425</v>
      </c>
      <c r="Z79" s="3">
        <f t="shared" si="74"/>
        <v>0.17105942945823432</v>
      </c>
      <c r="AA79" s="3">
        <f t="shared" si="75"/>
        <v>0.33019372502439143</v>
      </c>
      <c r="AB79" s="3">
        <v>0.14633963290674601</v>
      </c>
      <c r="AC79" s="3">
        <f t="shared" si="76"/>
        <v>1.4291249483387941E-2</v>
      </c>
    </row>
    <row r="80" spans="4:29" x14ac:dyDescent="0.25">
      <c r="D80" s="7">
        <v>42451.907193321756</v>
      </c>
      <c r="E80" s="8">
        <f t="shared" ref="E80:E81" si="110">D80-(115*365+29)-365</f>
        <v>82.907193321756495</v>
      </c>
      <c r="F80" s="4">
        <f t="shared" ref="F80:F81" si="111">(E80-E79)*24</f>
        <v>3.6695524999522604</v>
      </c>
      <c r="G80">
        <v>34</v>
      </c>
      <c r="H80" s="3">
        <f t="shared" si="106"/>
        <v>1618</v>
      </c>
      <c r="I80">
        <v>472.46</v>
      </c>
      <c r="J80" s="4">
        <f t="shared" si="64"/>
        <v>3.2574983095999999</v>
      </c>
      <c r="K80">
        <v>22.68</v>
      </c>
      <c r="L80" s="6">
        <f t="shared" si="107"/>
        <v>1.4006162578004068E-3</v>
      </c>
      <c r="M80" s="6">
        <f t="shared" ref="M80:M81" si="112">M79+L80</f>
        <v>6.6556496188480974E-2</v>
      </c>
      <c r="N80" s="6">
        <f t="shared" ref="N80:N81" si="113">L80/F80*1000</f>
        <v>0.38168584802060423</v>
      </c>
      <c r="O80" s="9">
        <f t="shared" si="39"/>
        <v>3.8244328023902471E-2</v>
      </c>
      <c r="P80" s="9">
        <f t="shared" si="40"/>
        <v>2.8312168164578502E-2</v>
      </c>
      <c r="Q80" s="6">
        <f t="shared" si="65"/>
        <v>4.3607717287483166E-2</v>
      </c>
      <c r="R80" s="6">
        <f t="shared" si="66"/>
        <v>30.51417008605609</v>
      </c>
      <c r="S80" s="6">
        <f t="shared" si="67"/>
        <v>0.11464976546940052</v>
      </c>
      <c r="T80" s="3">
        <f t="shared" si="68"/>
        <v>14.216570918205665</v>
      </c>
      <c r="U80" s="3">
        <f t="shared" si="69"/>
        <v>15.622605404621609</v>
      </c>
      <c r="V80" s="3">
        <f t="shared" si="70"/>
        <v>3.0577141617744781</v>
      </c>
      <c r="W80" s="3">
        <f t="shared" si="71"/>
        <v>3.0583258269398659</v>
      </c>
      <c r="X80" s="6">
        <f t="shared" si="72"/>
        <v>46.307462509322299</v>
      </c>
      <c r="Y80" s="3">
        <f t="shared" si="73"/>
        <v>0.50092318906152156</v>
      </c>
      <c r="Z80" s="3">
        <f t="shared" si="74"/>
        <v>0.16899490701217754</v>
      </c>
      <c r="AA80" s="3">
        <f t="shared" si="75"/>
        <v>0.33008190392630088</v>
      </c>
      <c r="AB80" s="3">
        <v>0.14633963290674601</v>
      </c>
      <c r="AC80" s="3">
        <f t="shared" si="76"/>
        <v>1.4291249483387941E-2</v>
      </c>
    </row>
    <row r="81" spans="4:29" x14ac:dyDescent="0.25">
      <c r="D81" s="7">
        <v>42452.381373912038</v>
      </c>
      <c r="E81" s="8">
        <f t="shared" si="110"/>
        <v>83.381373912037816</v>
      </c>
      <c r="F81" s="4">
        <f t="shared" si="111"/>
        <v>11.380334166751709</v>
      </c>
      <c r="G81">
        <v>29</v>
      </c>
      <c r="H81" s="3">
        <f t="shared" si="106"/>
        <v>1647</v>
      </c>
      <c r="I81">
        <v>473.96</v>
      </c>
      <c r="J81" s="4">
        <f t="shared" si="64"/>
        <v>3.2678404496</v>
      </c>
      <c r="K81">
        <v>23.03</v>
      </c>
      <c r="L81" s="6">
        <f t="shared" si="107"/>
        <v>1.1932315522364915E-3</v>
      </c>
      <c r="M81" s="6">
        <f t="shared" si="112"/>
        <v>6.7749727740717469E-2</v>
      </c>
      <c r="N81" s="6">
        <f t="shared" si="113"/>
        <v>0.10485030885319564</v>
      </c>
      <c r="O81" s="9">
        <f t="shared" si="39"/>
        <v>3.8244328023902471E-2</v>
      </c>
      <c r="P81" s="9">
        <f t="shared" si="40"/>
        <v>2.9505399716814998E-2</v>
      </c>
      <c r="Q81" s="6">
        <f t="shared" si="65"/>
        <v>4.3607717287483166E-2</v>
      </c>
      <c r="R81" s="6">
        <f t="shared" si="66"/>
        <v>30.417598107135749</v>
      </c>
      <c r="S81" s="6">
        <f t="shared" si="67"/>
        <v>0.11345653391716402</v>
      </c>
      <c r="T81" s="3">
        <f t="shared" si="68"/>
        <v>14.068610205728339</v>
      </c>
      <c r="U81" s="3">
        <f t="shared" si="69"/>
        <v>15.460011215086086</v>
      </c>
      <c r="V81" s="3">
        <f t="shared" si="70"/>
        <v>3.1865831694160196</v>
      </c>
      <c r="W81" s="3">
        <f t="shared" si="71"/>
        <v>3.1872206135387273</v>
      </c>
      <c r="X81" s="6">
        <f t="shared" si="72"/>
        <v>46.566628677778169</v>
      </c>
      <c r="Y81" s="3">
        <f t="shared" si="73"/>
        <v>0.50372667550981565</v>
      </c>
      <c r="Z81" s="3">
        <f t="shared" si="74"/>
        <v>0.16723607170720672</v>
      </c>
      <c r="AA81" s="3">
        <f t="shared" si="75"/>
        <v>0.32903725278297768</v>
      </c>
      <c r="AB81" s="3">
        <v>0.14633963290674601</v>
      </c>
      <c r="AC81" s="3">
        <f t="shared" si="76"/>
        <v>1.4291249483387941E-2</v>
      </c>
    </row>
    <row r="82" spans="4:29" x14ac:dyDescent="0.25">
      <c r="D82" s="7">
        <v>42452.501608923609</v>
      </c>
      <c r="E82" s="8">
        <f t="shared" ref="E82:E83" si="114">D82-(115*365+29)-365</f>
        <v>83.501608923608728</v>
      </c>
      <c r="F82" s="4">
        <f t="shared" ref="F82:F83" si="115">(E82-E81)*24</f>
        <v>2.8856402777018957</v>
      </c>
      <c r="G82">
        <v>35</v>
      </c>
      <c r="H82" s="3">
        <f t="shared" si="106"/>
        <v>1682</v>
      </c>
      <c r="I82">
        <v>472.43</v>
      </c>
      <c r="J82" s="4">
        <f t="shared" si="64"/>
        <v>3.2572914667999999</v>
      </c>
      <c r="K82">
        <v>22.98</v>
      </c>
      <c r="L82" s="6">
        <f t="shared" si="107"/>
        <v>1.4403502003371234E-3</v>
      </c>
      <c r="M82" s="6">
        <f t="shared" ref="M82:M83" si="116">M81+L82</f>
        <v>6.9190077941054598E-2</v>
      </c>
      <c r="N82" s="6">
        <f t="shared" ref="N82:N83" si="117">L82/F82*1000</f>
        <v>0.49914405876127033</v>
      </c>
      <c r="O82" s="9">
        <f t="shared" si="39"/>
        <v>3.8244328023902471E-2</v>
      </c>
      <c r="P82" s="9">
        <f t="shared" si="40"/>
        <v>3.0945749917152127E-2</v>
      </c>
      <c r="Q82" s="6">
        <f t="shared" si="65"/>
        <v>4.3607717287483166E-2</v>
      </c>
      <c r="R82" s="6">
        <f t="shared" si="66"/>
        <v>30.516107780746481</v>
      </c>
      <c r="S82" s="6">
        <f t="shared" si="67"/>
        <v>0.11201618371682689</v>
      </c>
      <c r="T82" s="3">
        <f t="shared" si="68"/>
        <v>13.890006780886536</v>
      </c>
      <c r="U82" s="3">
        <f t="shared" si="69"/>
        <v>15.263743715259929</v>
      </c>
      <c r="V82" s="3">
        <f t="shared" si="70"/>
        <v>3.3421409910524296</v>
      </c>
      <c r="W82" s="3">
        <f t="shared" si="71"/>
        <v>3.342809552963022</v>
      </c>
      <c r="X82" s="6">
        <f t="shared" si="72"/>
        <v>46.66438650399359</v>
      </c>
      <c r="Y82" s="3">
        <f t="shared" si="73"/>
        <v>0.50478415435685231</v>
      </c>
      <c r="Z82" s="3">
        <f t="shared" si="74"/>
        <v>0.16511298103035832</v>
      </c>
      <c r="AA82" s="3">
        <f t="shared" si="75"/>
        <v>0.33010286461278943</v>
      </c>
      <c r="AB82" s="3">
        <v>0.14633963290674601</v>
      </c>
      <c r="AC82" s="3">
        <f t="shared" si="76"/>
        <v>1.4291249483387941E-2</v>
      </c>
    </row>
    <row r="83" spans="4:29" x14ac:dyDescent="0.25">
      <c r="D83" s="7">
        <v>42452.666822106483</v>
      </c>
      <c r="E83" s="8">
        <f t="shared" si="114"/>
        <v>83.666822106482869</v>
      </c>
      <c r="F83" s="4">
        <f t="shared" si="115"/>
        <v>3.9651163889793679</v>
      </c>
      <c r="G83">
        <v>36</v>
      </c>
      <c r="H83" s="3">
        <f t="shared" si="106"/>
        <v>1718</v>
      </c>
      <c r="I83">
        <v>472.05</v>
      </c>
      <c r="J83" s="4">
        <f t="shared" si="64"/>
        <v>3.2546714579999998</v>
      </c>
      <c r="K83">
        <v>23.56</v>
      </c>
      <c r="L83" s="6">
        <f t="shared" si="107"/>
        <v>1.4786070644958729E-3</v>
      </c>
      <c r="M83" s="6">
        <f t="shared" si="116"/>
        <v>7.0668685005550472E-2</v>
      </c>
      <c r="N83" s="6">
        <f t="shared" si="117"/>
        <v>0.37290382411106737</v>
      </c>
      <c r="O83" s="9">
        <f t="shared" si="39"/>
        <v>3.8244328023902471E-2</v>
      </c>
      <c r="P83" s="9">
        <f t="shared" si="40"/>
        <v>3.2424356981648E-2</v>
      </c>
      <c r="Q83" s="6">
        <f t="shared" si="65"/>
        <v>4.3607717287483166E-2</v>
      </c>
      <c r="R83" s="6">
        <f t="shared" si="66"/>
        <v>30.540673231348503</v>
      </c>
      <c r="S83" s="6">
        <f t="shared" si="67"/>
        <v>0.11053757665233102</v>
      </c>
      <c r="T83" s="3">
        <f t="shared" si="68"/>
        <v>13.706659504889046</v>
      </c>
      <c r="U83" s="3">
        <f t="shared" si="69"/>
        <v>15.062263192185764</v>
      </c>
      <c r="V83" s="3">
        <f t="shared" si="70"/>
        <v>3.5018305540179839</v>
      </c>
      <c r="W83" s="3">
        <f t="shared" si="71"/>
        <v>3.5025310602300297</v>
      </c>
      <c r="X83" s="6">
        <f t="shared" si="72"/>
        <v>46.841301576465725</v>
      </c>
      <c r="Y83" s="3">
        <f t="shared" si="73"/>
        <v>0.50669790340492316</v>
      </c>
      <c r="Z83" s="3">
        <f t="shared" si="74"/>
        <v>0.16293349935109816</v>
      </c>
      <c r="AA83" s="3">
        <f t="shared" si="75"/>
        <v>0.3303685972439786</v>
      </c>
      <c r="AB83" s="3">
        <v>0.14633963290674601</v>
      </c>
      <c r="AC83" s="3">
        <f t="shared" si="76"/>
        <v>1.4291249483387941E-2</v>
      </c>
    </row>
    <row r="84" spans="4:29" x14ac:dyDescent="0.25">
      <c r="D84" s="7">
        <v>42452.831873333336</v>
      </c>
      <c r="E84" s="8">
        <f t="shared" ref="E84:E85" si="118">D84-(115*365+29)-365</f>
        <v>83.831873333336262</v>
      </c>
      <c r="F84" s="4">
        <f t="shared" ref="F84:F85" si="119">(E84-E83)*24</f>
        <v>3.9612294444814324</v>
      </c>
      <c r="G84">
        <v>37</v>
      </c>
      <c r="H84" s="3">
        <f t="shared" si="106"/>
        <v>1755</v>
      </c>
      <c r="I84">
        <v>471.22</v>
      </c>
      <c r="J84" s="4">
        <f t="shared" si="64"/>
        <v>3.2489488072000001</v>
      </c>
      <c r="K84">
        <v>23.01</v>
      </c>
      <c r="L84" s="6">
        <f t="shared" si="107"/>
        <v>1.5225016862078216E-3</v>
      </c>
      <c r="M84" s="6">
        <f t="shared" ref="M84:M85" si="120">M83+L84</f>
        <v>7.2191186691758294E-2</v>
      </c>
      <c r="N84" s="6">
        <f t="shared" ref="N84:N85" si="121">L84/F84*1000</f>
        <v>0.38435079501110125</v>
      </c>
      <c r="O84" s="9">
        <f t="shared" si="39"/>
        <v>3.8244328023902471E-2</v>
      </c>
      <c r="P84" s="9">
        <f t="shared" si="40"/>
        <v>3.3946858667855823E-2</v>
      </c>
      <c r="Q84" s="6">
        <f t="shared" si="65"/>
        <v>4.3607717287483166E-2</v>
      </c>
      <c r="R84" s="6">
        <f t="shared" si="66"/>
        <v>30.594467125457449</v>
      </c>
      <c r="S84" s="6">
        <f t="shared" si="67"/>
        <v>0.1090150749661232</v>
      </c>
      <c r="T84" s="3">
        <f t="shared" si="68"/>
        <v>13.517869295799276</v>
      </c>
      <c r="U84" s="3">
        <f t="shared" si="69"/>
        <v>14.854801423955248</v>
      </c>
      <c r="V84" s="3">
        <f t="shared" si="70"/>
        <v>3.6662607361284287</v>
      </c>
      <c r="W84" s="3">
        <f t="shared" si="71"/>
        <v>3.6669941349554196</v>
      </c>
      <c r="X84" s="6">
        <f t="shared" si="72"/>
        <v>46.994969450587305</v>
      </c>
      <c r="Y84" s="3">
        <f t="shared" si="73"/>
        <v>0.50836017979386994</v>
      </c>
      <c r="Z84" s="3">
        <f t="shared" si="74"/>
        <v>0.16068931655810986</v>
      </c>
      <c r="AA84" s="3">
        <f t="shared" si="75"/>
        <v>0.3309505036480202</v>
      </c>
      <c r="AB84" s="3">
        <v>0.14633963290674601</v>
      </c>
      <c r="AC84" s="3">
        <f t="shared" si="76"/>
        <v>1.4291249483387941E-2</v>
      </c>
    </row>
    <row r="85" spans="4:29" x14ac:dyDescent="0.25">
      <c r="D85" s="7">
        <v>42453.356772974534</v>
      </c>
      <c r="E85" s="8">
        <f t="shared" si="118"/>
        <v>84.356772974533669</v>
      </c>
      <c r="F85" s="4">
        <f t="shared" si="119"/>
        <v>12.597591388737783</v>
      </c>
      <c r="G85">
        <v>36</v>
      </c>
      <c r="H85" s="3">
        <f t="shared" si="106"/>
        <v>1791</v>
      </c>
      <c r="I85">
        <v>469.98</v>
      </c>
      <c r="J85" s="4">
        <f t="shared" si="64"/>
        <v>3.2403993047999999</v>
      </c>
      <c r="K85">
        <v>23.08</v>
      </c>
      <c r="L85" s="6">
        <f t="shared" si="107"/>
        <v>1.4810029440183994E-3</v>
      </c>
      <c r="M85" s="6">
        <f t="shared" si="120"/>
        <v>7.3672189635776694E-2</v>
      </c>
      <c r="N85" s="6">
        <f t="shared" si="121"/>
        <v>0.11756238937408406</v>
      </c>
      <c r="O85" s="9">
        <f t="shared" si="39"/>
        <v>3.8244328023902471E-2</v>
      </c>
      <c r="P85" s="9">
        <f t="shared" si="40"/>
        <v>3.5427861611874223E-2</v>
      </c>
      <c r="Q85" s="6">
        <f t="shared" si="65"/>
        <v>4.3607717287483166E-2</v>
      </c>
      <c r="R85" s="6">
        <f t="shared" si="66"/>
        <v>30.675187877905572</v>
      </c>
      <c r="S85" s="6">
        <f t="shared" si="67"/>
        <v>0.1075340720221048</v>
      </c>
      <c r="T85" s="3">
        <f t="shared" si="68"/>
        <v>13.334224930740994</v>
      </c>
      <c r="U85" s="3">
        <f t="shared" si="69"/>
        <v>14.652994429385707</v>
      </c>
      <c r="V85" s="3">
        <f t="shared" si="70"/>
        <v>3.8262090540824163</v>
      </c>
      <c r="W85" s="3">
        <f t="shared" si="71"/>
        <v>3.8269744489722108</v>
      </c>
      <c r="X85" s="6">
        <f t="shared" si="72"/>
        <v>47.11605569270872</v>
      </c>
      <c r="Y85" s="3">
        <f t="shared" si="73"/>
        <v>0.50967000985727984</v>
      </c>
      <c r="Z85" s="3">
        <f t="shared" si="74"/>
        <v>0.15850630332834489</v>
      </c>
      <c r="AA85" s="3">
        <f t="shared" si="75"/>
        <v>0.3318236868143753</v>
      </c>
      <c r="AB85" s="3">
        <v>0.14633963290674601</v>
      </c>
      <c r="AC85" s="3">
        <f t="shared" si="76"/>
        <v>1.4291249483387941E-2</v>
      </c>
    </row>
    <row r="86" spans="4:29" x14ac:dyDescent="0.25">
      <c r="D86" s="7">
        <v>42453.449252557868</v>
      </c>
      <c r="E86" s="8">
        <f t="shared" ref="E86:E87" si="122">D86-(115*365+29)-365</f>
        <v>84.449252557868022</v>
      </c>
      <c r="F86" s="4">
        <f t="shared" ref="F86:F87" si="123">(E86-E85)*24</f>
        <v>2.2195100000244565</v>
      </c>
      <c r="G86">
        <v>37</v>
      </c>
      <c r="H86" s="3">
        <f t="shared" si="106"/>
        <v>1828</v>
      </c>
      <c r="I86">
        <v>466.8</v>
      </c>
      <c r="J86" s="4">
        <f t="shared" si="64"/>
        <v>3.2184739680000001</v>
      </c>
      <c r="K86">
        <v>22.93</v>
      </c>
      <c r="L86" s="6">
        <f t="shared" si="107"/>
        <v>1.5229130619674022E-3</v>
      </c>
      <c r="M86" s="6">
        <f t="shared" ref="M86:M87" si="124">M85+L86</f>
        <v>7.5195102697744098E-2</v>
      </c>
      <c r="N86" s="6">
        <f t="shared" ref="N86:N87" si="125">L86/F86*1000</f>
        <v>0.68614832190466435</v>
      </c>
      <c r="O86" s="9">
        <f t="shared" si="39"/>
        <v>3.8244328023902471E-2</v>
      </c>
      <c r="P86" s="9">
        <f t="shared" si="40"/>
        <v>3.6950774673841627E-2</v>
      </c>
      <c r="Q86" s="6">
        <f t="shared" si="65"/>
        <v>4.3607717287483166E-2</v>
      </c>
      <c r="R86" s="6">
        <f t="shared" si="66"/>
        <v>30.884157666791044</v>
      </c>
      <c r="S86" s="6">
        <f t="shared" si="67"/>
        <v>0.10601115896013739</v>
      </c>
      <c r="T86" s="3">
        <f t="shared" si="68"/>
        <v>13.145383711057036</v>
      </c>
      <c r="U86" s="3">
        <f t="shared" si="69"/>
        <v>14.445476605557182</v>
      </c>
      <c r="V86" s="3">
        <f t="shared" si="70"/>
        <v>3.9906836647748958</v>
      </c>
      <c r="W86" s="3">
        <f t="shared" si="71"/>
        <v>3.9914819611671293</v>
      </c>
      <c r="X86" s="6">
        <f t="shared" si="72"/>
        <v>47.114603727651776</v>
      </c>
      <c r="Y86" s="3">
        <f t="shared" si="73"/>
        <v>0.50965430346942531</v>
      </c>
      <c r="Z86" s="3">
        <f t="shared" si="74"/>
        <v>0.15626151416335091</v>
      </c>
      <c r="AA86" s="3">
        <f t="shared" si="75"/>
        <v>0.33408418236722387</v>
      </c>
      <c r="AB86" s="3">
        <v>0.14633963290674601</v>
      </c>
      <c r="AC86" s="3">
        <f t="shared" si="76"/>
        <v>1.4291249483387941E-2</v>
      </c>
    </row>
    <row r="87" spans="4:29" x14ac:dyDescent="0.25">
      <c r="D87" s="7">
        <v>42453.535366192133</v>
      </c>
      <c r="E87" s="8">
        <f t="shared" si="122"/>
        <v>84.535366192132642</v>
      </c>
      <c r="F87" s="4">
        <f t="shared" si="123"/>
        <v>2.0667272223508917</v>
      </c>
      <c r="G87">
        <v>39</v>
      </c>
      <c r="H87" s="3">
        <f t="shared" si="106"/>
        <v>1867</v>
      </c>
      <c r="I87">
        <v>465.03</v>
      </c>
      <c r="J87" s="4">
        <f t="shared" si="64"/>
        <v>3.2062702427999996</v>
      </c>
      <c r="K87">
        <v>23</v>
      </c>
      <c r="L87" s="6">
        <f t="shared" si="107"/>
        <v>1.60485326337594E-3</v>
      </c>
      <c r="M87" s="6">
        <f t="shared" si="124"/>
        <v>7.6799955961120034E-2</v>
      </c>
      <c r="N87" s="6">
        <f t="shared" si="125"/>
        <v>0.77651914873914885</v>
      </c>
      <c r="O87" s="9">
        <f t="shared" si="39"/>
        <v>3.8244328023902471E-2</v>
      </c>
      <c r="P87" s="9">
        <f t="shared" si="40"/>
        <v>3.8555627937217563E-2</v>
      </c>
      <c r="Q87" s="6">
        <f t="shared" si="65"/>
        <v>4.3607717287483166E-2</v>
      </c>
      <c r="R87" s="6">
        <f t="shared" si="66"/>
        <v>31.001709134589298</v>
      </c>
      <c r="S87" s="6">
        <f t="shared" si="67"/>
        <v>0.10440630569676146</v>
      </c>
      <c r="T87" s="3">
        <f t="shared" si="68"/>
        <v>12.946381906398422</v>
      </c>
      <c r="U87" s="3">
        <f t="shared" si="69"/>
        <v>14.22679330373453</v>
      </c>
      <c r="V87" s="3">
        <f t="shared" si="70"/>
        <v>4.1640078172194972</v>
      </c>
      <c r="W87" s="3">
        <f t="shared" si="71"/>
        <v>4.1648407853765725</v>
      </c>
      <c r="X87" s="6">
        <f t="shared" si="72"/>
        <v>47.215735561676169</v>
      </c>
      <c r="Y87" s="3">
        <f t="shared" si="73"/>
        <v>0.51074828007859363</v>
      </c>
      <c r="Z87" s="3">
        <f t="shared" si="74"/>
        <v>0.15389594431763859</v>
      </c>
      <c r="AA87" s="3">
        <f t="shared" si="75"/>
        <v>0.33535577560376773</v>
      </c>
      <c r="AB87" s="3">
        <v>0.14633963290674601</v>
      </c>
      <c r="AC87" s="3">
        <f t="shared" si="76"/>
        <v>1.4291249483387941E-2</v>
      </c>
    </row>
    <row r="88" spans="4:29" x14ac:dyDescent="0.25">
      <c r="D88" s="7">
        <v>42453.61847050926</v>
      </c>
      <c r="E88" s="8">
        <f t="shared" ref="E88" si="126">D88-(115*365+29)-365</f>
        <v>84.618470509260078</v>
      </c>
      <c r="F88" s="4">
        <f t="shared" ref="F88" si="127">(E88-E87)*24</f>
        <v>1.9945036110584624</v>
      </c>
      <c r="G88">
        <v>39</v>
      </c>
      <c r="H88" s="3">
        <f t="shared" si="106"/>
        <v>1906</v>
      </c>
      <c r="I88">
        <v>463.42</v>
      </c>
      <c r="J88" s="4">
        <f t="shared" si="64"/>
        <v>3.1951696792000002</v>
      </c>
      <c r="K88">
        <v>23</v>
      </c>
      <c r="L88" s="6">
        <f t="shared" si="107"/>
        <v>1.60485326337594E-3</v>
      </c>
      <c r="M88" s="6">
        <f t="shared" ref="M88" si="128">M87+L88</f>
        <v>7.8404809224495969E-2</v>
      </c>
      <c r="N88" s="6">
        <f t="shared" ref="N88" si="129">L88/F88*1000</f>
        <v>0.80463793320698029</v>
      </c>
      <c r="O88" s="9">
        <f t="shared" si="39"/>
        <v>3.8244328023902471E-2</v>
      </c>
      <c r="P88" s="9">
        <f t="shared" si="40"/>
        <v>4.0160481200593498E-2</v>
      </c>
      <c r="Q88" s="6">
        <f t="shared" si="65"/>
        <v>4.3607717287483166E-2</v>
      </c>
      <c r="R88" s="6">
        <f t="shared" si="66"/>
        <v>31.109414351685423</v>
      </c>
      <c r="S88" s="6">
        <f t="shared" si="67"/>
        <v>0.10280145243338552</v>
      </c>
      <c r="T88" s="3">
        <f t="shared" si="68"/>
        <v>12.747380101739806</v>
      </c>
      <c r="U88" s="3">
        <f t="shared" si="69"/>
        <v>14.008110001911874</v>
      </c>
      <c r="V88" s="3">
        <f t="shared" si="70"/>
        <v>4.3373319696640982</v>
      </c>
      <c r="W88" s="3">
        <f t="shared" si="71"/>
        <v>4.3381996095860149</v>
      </c>
      <c r="X88" s="6">
        <f t="shared" si="72"/>
        <v>47.326713646402702</v>
      </c>
      <c r="Y88" s="3">
        <f t="shared" si="73"/>
        <v>0.51194876684907831</v>
      </c>
      <c r="Z88" s="3">
        <f t="shared" si="74"/>
        <v>0.15153037447192624</v>
      </c>
      <c r="AA88" s="3">
        <f t="shared" si="75"/>
        <v>0.3365208586789955</v>
      </c>
      <c r="AB88" s="3">
        <v>0.14633963290674601</v>
      </c>
      <c r="AC88" s="3">
        <f t="shared" si="76"/>
        <v>1.4291249483387941E-2</v>
      </c>
    </row>
    <row r="89" spans="4:29" x14ac:dyDescent="0.25">
      <c r="D89" s="7">
        <v>42457.471824479166</v>
      </c>
      <c r="E89" s="8">
        <f t="shared" ref="E89" si="130">D89-(115*365+29)-365</f>
        <v>88.471824479165662</v>
      </c>
      <c r="F89" s="4">
        <f t="shared" ref="F89" si="131">(E89-E88)*24</f>
        <v>92.480495277734008</v>
      </c>
      <c r="G89">
        <v>43</v>
      </c>
      <c r="H89" s="3">
        <f t="shared" si="106"/>
        <v>1949</v>
      </c>
      <c r="I89">
        <v>468.75</v>
      </c>
      <c r="J89" s="4">
        <f t="shared" si="64"/>
        <v>3.2319187499999997</v>
      </c>
      <c r="K89">
        <v>22.9</v>
      </c>
      <c r="L89" s="6">
        <f t="shared" si="107"/>
        <v>1.7700512854981827E-3</v>
      </c>
      <c r="M89" s="6">
        <f t="shared" ref="M89" si="132">M88+L89</f>
        <v>8.0174860509994159E-2</v>
      </c>
      <c r="N89" s="6">
        <f t="shared" ref="N89" si="133">L89/F89*1000</f>
        <v>1.9139725411098093E-2</v>
      </c>
      <c r="O89" s="9">
        <f t="shared" si="39"/>
        <v>3.8244328023902471E-2</v>
      </c>
      <c r="P89" s="9">
        <f t="shared" si="40"/>
        <v>4.1930532486091687E-2</v>
      </c>
      <c r="Q89" s="6">
        <f t="shared" si="65"/>
        <v>4.3607717287483166E-2</v>
      </c>
      <c r="R89" s="6">
        <f t="shared" si="66"/>
        <v>30.755679570897197</v>
      </c>
      <c r="S89" s="6">
        <f t="shared" si="67"/>
        <v>0.10103140114788733</v>
      </c>
      <c r="T89" s="3">
        <f t="shared" si="68"/>
        <v>12.52789374233803</v>
      </c>
      <c r="U89" s="3">
        <f t="shared" si="69"/>
        <v>13.766916200371462</v>
      </c>
      <c r="V89" s="3">
        <f t="shared" si="70"/>
        <v>4.5284975084979022</v>
      </c>
      <c r="W89" s="3">
        <f t="shared" si="71"/>
        <v>4.5294033891757373</v>
      </c>
      <c r="X89" s="6">
        <f t="shared" si="72"/>
        <v>47.921642228731336</v>
      </c>
      <c r="Y89" s="3">
        <f t="shared" si="73"/>
        <v>0.51838430675074998</v>
      </c>
      <c r="Z89" s="3">
        <f t="shared" si="74"/>
        <v>0.14892130108067375</v>
      </c>
      <c r="AA89" s="3">
        <f t="shared" si="75"/>
        <v>0.33269439216857621</v>
      </c>
      <c r="AB89" s="3">
        <v>0.14633963290674601</v>
      </c>
      <c r="AC89" s="3">
        <f t="shared" si="76"/>
        <v>1.4291249483387941E-2</v>
      </c>
    </row>
    <row r="90" spans="4:29" x14ac:dyDescent="0.25">
      <c r="D90" s="7">
        <v>42457.561873425926</v>
      </c>
      <c r="E90" s="8">
        <f t="shared" ref="E90" si="134">D90-(115*365+29)-365</f>
        <v>88.561873425926024</v>
      </c>
      <c r="F90" s="4">
        <f t="shared" ref="F90" si="135">(E90-E89)*24</f>
        <v>2.1611747222486883</v>
      </c>
      <c r="G90">
        <v>38</v>
      </c>
      <c r="H90" s="3">
        <f t="shared" si="106"/>
        <v>1987</v>
      </c>
      <c r="I90">
        <v>465.68</v>
      </c>
      <c r="J90" s="4">
        <f t="shared" si="64"/>
        <v>3.2107518368000001</v>
      </c>
      <c r="K90">
        <v>23</v>
      </c>
      <c r="L90" s="6">
        <f t="shared" si="107"/>
        <v>1.5637031796996339E-3</v>
      </c>
      <c r="M90" s="6">
        <f t="shared" ref="M90" si="136">M89+L90</f>
        <v>8.1738563689693788E-2</v>
      </c>
      <c r="N90" s="6">
        <f t="shared" ref="N90" si="137">L90/F90*1000</f>
        <v>0.72354315622968735</v>
      </c>
      <c r="O90" s="9">
        <f t="shared" si="39"/>
        <v>3.8244328023902471E-2</v>
      </c>
      <c r="P90" s="9">
        <f t="shared" si="40"/>
        <v>4.3494235665791317E-2</v>
      </c>
      <c r="Q90" s="6">
        <f t="shared" si="65"/>
        <v>4.3607717287483166E-2</v>
      </c>
      <c r="R90" s="6">
        <f t="shared" si="66"/>
        <v>30.958436692273793</v>
      </c>
      <c r="S90" s="6">
        <f t="shared" si="67"/>
        <v>9.9467697968187704E-2</v>
      </c>
      <c r="T90" s="3">
        <f t="shared" si="68"/>
        <v>12.333994548055275</v>
      </c>
      <c r="U90" s="3">
        <f t="shared" si="69"/>
        <v>13.553840162698103</v>
      </c>
      <c r="V90" s="3">
        <f t="shared" si="70"/>
        <v>4.6973774519054619</v>
      </c>
      <c r="W90" s="3">
        <f t="shared" si="71"/>
        <v>4.6983171153285275</v>
      </c>
      <c r="X90" s="6">
        <f t="shared" si="72"/>
        <v>47.931961145028104</v>
      </c>
      <c r="Y90" s="3">
        <f t="shared" si="73"/>
        <v>0.51849592989265703</v>
      </c>
      <c r="Z90" s="3">
        <f t="shared" si="74"/>
        <v>0.14661638687203093</v>
      </c>
      <c r="AA90" s="3">
        <f t="shared" si="75"/>
        <v>0.33488768323531198</v>
      </c>
      <c r="AB90" s="3">
        <v>0.14633963290674601</v>
      </c>
      <c r="AC90" s="3">
        <f t="shared" si="76"/>
        <v>1.4291249483387941E-2</v>
      </c>
    </row>
    <row r="91" spans="4:29" x14ac:dyDescent="0.25">
      <c r="D91" s="7">
        <v>42457.636181168979</v>
      </c>
      <c r="E91" s="8">
        <f t="shared" ref="E91" si="138">D91-(115*365+29)-365</f>
        <v>88.63618116897851</v>
      </c>
      <c r="F91" s="4">
        <f t="shared" ref="F91" si="139">(E91-E90)*24</f>
        <v>1.7833858332596719</v>
      </c>
      <c r="G91">
        <v>40</v>
      </c>
      <c r="H91" s="3">
        <f t="shared" si="106"/>
        <v>2027</v>
      </c>
      <c r="I91">
        <v>463.22</v>
      </c>
      <c r="J91" s="4">
        <f t="shared" si="64"/>
        <v>3.1937907272000001</v>
      </c>
      <c r="K91">
        <v>23.12</v>
      </c>
      <c r="L91" s="6">
        <f t="shared" si="107"/>
        <v>1.6453366565279061E-3</v>
      </c>
      <c r="M91" s="6">
        <f t="shared" ref="M91" si="140">M90+L91</f>
        <v>8.3383900346221701E-2</v>
      </c>
      <c r="N91" s="6">
        <f t="shared" ref="N91" si="141">L91/F91*1000</f>
        <v>0.92259152553688306</v>
      </c>
      <c r="O91" s="9">
        <f t="shared" si="39"/>
        <v>3.8244328023902471E-2</v>
      </c>
      <c r="P91" s="9">
        <f t="shared" si="40"/>
        <v>4.513957232231923E-2</v>
      </c>
      <c r="Q91" s="6">
        <f t="shared" si="65"/>
        <v>4.3607717287483166E-2</v>
      </c>
      <c r="R91" s="6">
        <f t="shared" si="66"/>
        <v>31.122846161344629</v>
      </c>
      <c r="S91" s="6">
        <f t="shared" si="67"/>
        <v>9.7822361311659792E-2</v>
      </c>
      <c r="T91" s="3">
        <f t="shared" si="68"/>
        <v>12.129972802645813</v>
      </c>
      <c r="U91" s="3">
        <f t="shared" si="69"/>
        <v>13.329640442467927</v>
      </c>
      <c r="V91" s="3">
        <f t="shared" si="70"/>
        <v>4.875073810810477</v>
      </c>
      <c r="W91" s="3">
        <f t="shared" si="71"/>
        <v>4.8760490206145999</v>
      </c>
      <c r="X91" s="6">
        <f t="shared" si="72"/>
        <v>47.991751396187446</v>
      </c>
      <c r="Y91" s="3">
        <f t="shared" si="73"/>
        <v>0.51914270088079961</v>
      </c>
      <c r="Z91" s="3">
        <f t="shared" si="74"/>
        <v>0.14419114409778494</v>
      </c>
      <c r="AA91" s="3">
        <f t="shared" si="75"/>
        <v>0.3366661550214155</v>
      </c>
      <c r="AB91" s="3">
        <v>0.14633963290674601</v>
      </c>
      <c r="AC91" s="3">
        <f t="shared" si="76"/>
        <v>1.4291249483387941E-2</v>
      </c>
    </row>
    <row r="92" spans="4:29" x14ac:dyDescent="0.25">
      <c r="D92" s="7">
        <v>42457.72599864583</v>
      </c>
      <c r="E92" s="8">
        <f t="shared" ref="E92:E94" si="142">D92-(115*365+29)-365</f>
        <v>88.725998645830259</v>
      </c>
      <c r="F92" s="4">
        <f t="shared" ref="F92:F94" si="143">(E92-E91)*24</f>
        <v>2.1556194444419816</v>
      </c>
      <c r="G92">
        <v>42</v>
      </c>
      <c r="H92" s="3">
        <f t="shared" si="106"/>
        <v>2069</v>
      </c>
      <c r="I92">
        <v>461.62</v>
      </c>
      <c r="J92" s="4">
        <f t="shared" si="64"/>
        <v>3.1827591111999998</v>
      </c>
      <c r="K92">
        <v>22.96</v>
      </c>
      <c r="L92" s="6">
        <f t="shared" si="107"/>
        <v>1.7285369821721621E-3</v>
      </c>
      <c r="M92" s="6">
        <f t="shared" ref="M92:M94" si="144">M91+L92</f>
        <v>8.5112437328393867E-2</v>
      </c>
      <c r="N92" s="6">
        <f t="shared" ref="N92:N94" si="145">L92/F92*1000</f>
        <v>0.80187483306898033</v>
      </c>
      <c r="O92" s="9">
        <f t="shared" si="39"/>
        <v>3.8244328023902471E-2</v>
      </c>
      <c r="P92" s="9">
        <f t="shared" si="40"/>
        <v>4.6868109304491395E-2</v>
      </c>
      <c r="Q92" s="6">
        <f t="shared" si="65"/>
        <v>4.3607717287483166E-2</v>
      </c>
      <c r="R92" s="6">
        <f t="shared" si="66"/>
        <v>31.230719637056584</v>
      </c>
      <c r="S92" s="6">
        <f t="shared" si="67"/>
        <v>9.6093824329487626E-2</v>
      </c>
      <c r="T92" s="3">
        <f t="shared" si="68"/>
        <v>11.915634216856466</v>
      </c>
      <c r="U92" s="3">
        <f t="shared" si="69"/>
        <v>13.094103535007106</v>
      </c>
      <c r="V92" s="3">
        <f t="shared" si="70"/>
        <v>5.0617558048850704</v>
      </c>
      <c r="W92" s="3">
        <f t="shared" si="71"/>
        <v>5.0627683585567818</v>
      </c>
      <c r="X92" s="6">
        <f t="shared" si="72"/>
        <v>48.119414827936311</v>
      </c>
      <c r="Y92" s="3">
        <f t="shared" si="73"/>
        <v>0.52052367858704518</v>
      </c>
      <c r="Z92" s="3">
        <f t="shared" si="74"/>
        <v>0.14164326320702764</v>
      </c>
      <c r="AA92" s="3">
        <f t="shared" si="75"/>
        <v>0.33783305820592718</v>
      </c>
      <c r="AB92" s="3">
        <v>0.14633963290674601</v>
      </c>
      <c r="AC92" s="3">
        <f t="shared" si="76"/>
        <v>1.4291249483387941E-2</v>
      </c>
    </row>
    <row r="93" spans="4:29" x14ac:dyDescent="0.25">
      <c r="D93" s="7">
        <v>42457.873919652775</v>
      </c>
      <c r="E93" s="8">
        <f t="shared" si="142"/>
        <v>88.87391965277493</v>
      </c>
      <c r="F93" s="4">
        <f t="shared" si="143"/>
        <v>3.5501041666720994</v>
      </c>
      <c r="G93">
        <v>39</v>
      </c>
      <c r="H93" s="3">
        <f t="shared" si="106"/>
        <v>2108</v>
      </c>
      <c r="I93">
        <v>460.83</v>
      </c>
      <c r="J93" s="4">
        <f t="shared" si="64"/>
        <v>3.1773122507999996</v>
      </c>
      <c r="K93">
        <v>23.72</v>
      </c>
      <c r="L93" s="6">
        <f t="shared" si="107"/>
        <v>1.6009610063286441E-3</v>
      </c>
      <c r="M93" s="6">
        <f t="shared" si="144"/>
        <v>8.6713398334722511E-2</v>
      </c>
      <c r="N93" s="6">
        <f t="shared" si="145"/>
        <v>0.45096169891527432</v>
      </c>
      <c r="O93" s="9">
        <f t="shared" si="39"/>
        <v>3.8244328023902471E-2</v>
      </c>
      <c r="P93" s="9">
        <f t="shared" si="40"/>
        <v>4.8469070310820039E-2</v>
      </c>
      <c r="Q93" s="6">
        <f t="shared" si="65"/>
        <v>4.3607717287483166E-2</v>
      </c>
      <c r="R93" s="6">
        <f t="shared" si="66"/>
        <v>31.284258400837754</v>
      </c>
      <c r="S93" s="6">
        <f t="shared" si="67"/>
        <v>9.4492863323158982E-2</v>
      </c>
      <c r="T93" s="3">
        <f t="shared" si="68"/>
        <v>11.717115052071714</v>
      </c>
      <c r="U93" s="3">
        <f t="shared" si="69"/>
        <v>12.875950606672212</v>
      </c>
      <c r="V93" s="3">
        <f t="shared" si="70"/>
        <v>5.2346595935685638</v>
      </c>
      <c r="W93" s="3">
        <f t="shared" si="71"/>
        <v>5.2357067349155466</v>
      </c>
      <c r="X93" s="6">
        <f t="shared" si="72"/>
        <v>48.284028992490029</v>
      </c>
      <c r="Y93" s="3">
        <f t="shared" si="73"/>
        <v>0.52230436463211505</v>
      </c>
      <c r="Z93" s="3">
        <f t="shared" si="74"/>
        <v>0.13928343058733647</v>
      </c>
      <c r="AA93" s="3">
        <f t="shared" si="75"/>
        <v>0.3384122047805484</v>
      </c>
      <c r="AB93" s="3">
        <v>0.14633963290674601</v>
      </c>
      <c r="AC93" s="3">
        <f t="shared" si="76"/>
        <v>1.4291249483387941E-2</v>
      </c>
    </row>
    <row r="94" spans="4:29" x14ac:dyDescent="0.25">
      <c r="D94" s="7">
        <v>42458.394073831019</v>
      </c>
      <c r="E94" s="8">
        <f t="shared" si="142"/>
        <v>89.394073831019341</v>
      </c>
      <c r="F94" s="4">
        <f t="shared" si="143"/>
        <v>12.483700277865864</v>
      </c>
      <c r="G94">
        <v>43</v>
      </c>
      <c r="H94" s="3">
        <f t="shared" si="106"/>
        <v>2151</v>
      </c>
      <c r="I94">
        <v>466.12</v>
      </c>
      <c r="J94" s="4">
        <f t="shared" si="64"/>
        <v>3.2137855312000001</v>
      </c>
      <c r="K94">
        <v>22.9</v>
      </c>
      <c r="L94" s="6">
        <f t="shared" si="107"/>
        <v>1.7700512854981827E-3</v>
      </c>
      <c r="M94" s="6">
        <f t="shared" si="144"/>
        <v>8.84834496202207E-2</v>
      </c>
      <c r="N94" s="6">
        <f t="shared" si="145"/>
        <v>0.14178899253425362</v>
      </c>
      <c r="O94" s="9">
        <f t="shared" si="39"/>
        <v>3.8244328023902471E-2</v>
      </c>
      <c r="P94" s="9">
        <f t="shared" si="40"/>
        <v>5.0239121596318229E-2</v>
      </c>
      <c r="Q94" s="6">
        <f t="shared" si="65"/>
        <v>4.3607717287483166E-2</v>
      </c>
      <c r="R94" s="6">
        <f t="shared" si="66"/>
        <v>30.929213075727407</v>
      </c>
      <c r="S94" s="6">
        <f t="shared" si="67"/>
        <v>9.2722812037660793E-2</v>
      </c>
      <c r="T94" s="3">
        <f t="shared" si="68"/>
        <v>11.497628692669938</v>
      </c>
      <c r="U94" s="3">
        <f t="shared" si="69"/>
        <v>12.634756805131799</v>
      </c>
      <c r="V94" s="3">
        <f t="shared" si="70"/>
        <v>5.4258251324023687</v>
      </c>
      <c r="W94" s="3">
        <f t="shared" si="71"/>
        <v>5.4269105145052698</v>
      </c>
      <c r="X94" s="6">
        <f t="shared" si="72"/>
        <v>48.880268119140794</v>
      </c>
      <c r="Y94" s="3">
        <f t="shared" si="73"/>
        <v>0.52875408112662248</v>
      </c>
      <c r="Z94" s="3">
        <f t="shared" si="74"/>
        <v>0.13667435719608398</v>
      </c>
      <c r="AA94" s="3">
        <f t="shared" si="75"/>
        <v>0.33457156167729357</v>
      </c>
      <c r="AB94" s="3">
        <v>0.14633963290674601</v>
      </c>
      <c r="AC94" s="3">
        <f t="shared" si="76"/>
        <v>1.4291249483387941E-2</v>
      </c>
    </row>
    <row r="95" spans="4:29" x14ac:dyDescent="0.25">
      <c r="D95" s="7">
        <v>42458.464214791667</v>
      </c>
      <c r="E95" s="8">
        <f t="shared" ref="E95:E96" si="146">D95-(115*365+29)-365</f>
        <v>89.464214791667473</v>
      </c>
      <c r="F95" s="4">
        <f t="shared" ref="F95:F96" si="147">(E95-E94)*24</f>
        <v>1.6833830555551685</v>
      </c>
      <c r="G95">
        <v>45</v>
      </c>
      <c r="H95" s="3">
        <f t="shared" si="106"/>
        <v>2196</v>
      </c>
      <c r="I95">
        <v>463.05</v>
      </c>
      <c r="J95" s="4">
        <f t="shared" si="64"/>
        <v>3.192618618</v>
      </c>
      <c r="K95">
        <v>22.94</v>
      </c>
      <c r="L95" s="6">
        <f t="shared" si="107"/>
        <v>1.8521290068331017E-3</v>
      </c>
      <c r="M95" s="6">
        <f t="shared" ref="M95:M96" si="148">M94+L95</f>
        <v>9.0335578627053797E-2</v>
      </c>
      <c r="N95" s="6">
        <f t="shared" ref="N95:N96" si="149">L95/F95*1000</f>
        <v>1.1002421586228228</v>
      </c>
      <c r="O95" s="9">
        <f t="shared" si="39"/>
        <v>3.8244328023902471E-2</v>
      </c>
      <c r="P95" s="9">
        <f t="shared" si="40"/>
        <v>5.2091250603151326E-2</v>
      </c>
      <c r="Q95" s="6">
        <f t="shared" si="65"/>
        <v>4.3607717287483166E-2</v>
      </c>
      <c r="R95" s="6">
        <f t="shared" si="66"/>
        <v>31.134272322336809</v>
      </c>
      <c r="S95" s="6">
        <f t="shared" si="67"/>
        <v>9.0870683030827695E-2</v>
      </c>
      <c r="T95" s="3">
        <f t="shared" si="68"/>
        <v>11.267964695822634</v>
      </c>
      <c r="U95" s="3">
        <f t="shared" si="69"/>
        <v>12.382378786618279</v>
      </c>
      <c r="V95" s="3">
        <f t="shared" si="70"/>
        <v>5.6258550651403434</v>
      </c>
      <c r="W95" s="3">
        <f t="shared" si="71"/>
        <v>5.6269804612325895</v>
      </c>
      <c r="X95" s="6">
        <f t="shared" si="72"/>
        <v>48.927586891044911</v>
      </c>
      <c r="Y95" s="3">
        <f t="shared" si="73"/>
        <v>0.52926594398500981</v>
      </c>
      <c r="Z95" s="3">
        <f t="shared" si="74"/>
        <v>0.133944300418359</v>
      </c>
      <c r="AA95" s="3">
        <f t="shared" si="75"/>
        <v>0.33678975559663121</v>
      </c>
      <c r="AB95" s="3">
        <v>0.14633963290674601</v>
      </c>
      <c r="AC95" s="3">
        <f t="shared" si="76"/>
        <v>1.4291249483387941E-2</v>
      </c>
    </row>
    <row r="96" spans="4:29" x14ac:dyDescent="0.25">
      <c r="D96" s="7">
        <v>42458.545004201391</v>
      </c>
      <c r="E96" s="8">
        <f t="shared" si="146"/>
        <v>89.545004201390839</v>
      </c>
      <c r="F96" s="4">
        <f t="shared" si="147"/>
        <v>1.9389458333607763</v>
      </c>
      <c r="G96">
        <v>46</v>
      </c>
      <c r="H96" s="3">
        <f t="shared" si="106"/>
        <v>2242</v>
      </c>
      <c r="I96">
        <v>461.83</v>
      </c>
      <c r="J96" s="4">
        <f t="shared" si="64"/>
        <v>3.1842070107999998</v>
      </c>
      <c r="K96">
        <v>23.14</v>
      </c>
      <c r="L96" s="6">
        <f t="shared" si="107"/>
        <v>1.8920094330350371E-3</v>
      </c>
      <c r="M96" s="6">
        <f t="shared" si="148"/>
        <v>9.2227588060088836E-2</v>
      </c>
      <c r="N96" s="6">
        <f t="shared" si="149"/>
        <v>0.97579282540122103</v>
      </c>
      <c r="O96" s="9">
        <f t="shared" si="39"/>
        <v>3.8244328023902471E-2</v>
      </c>
      <c r="P96" s="9">
        <f t="shared" si="40"/>
        <v>5.3983260036186365E-2</v>
      </c>
      <c r="Q96" s="6">
        <f t="shared" si="65"/>
        <v>4.3607717287483166E-2</v>
      </c>
      <c r="R96" s="6">
        <f t="shared" si="66"/>
        <v>31.216518629924561</v>
      </c>
      <c r="S96" s="6">
        <f t="shared" si="67"/>
        <v>8.8978673597792657E-2</v>
      </c>
      <c r="T96" s="3">
        <f t="shared" si="68"/>
        <v>11.033355526126289</v>
      </c>
      <c r="U96" s="3">
        <f t="shared" si="69"/>
        <v>12.124566512226691</v>
      </c>
      <c r="V96" s="3">
        <f t="shared" si="70"/>
        <v>5.8301920839081269</v>
      </c>
      <c r="W96" s="3">
        <f t="shared" si="71"/>
        <v>5.8313583555792423</v>
      </c>
      <c r="X96" s="6">
        <f t="shared" si="72"/>
        <v>49.103152857848741</v>
      </c>
      <c r="Y96" s="3">
        <f t="shared" si="73"/>
        <v>0.53116509930936684</v>
      </c>
      <c r="Z96" s="3">
        <f t="shared" si="74"/>
        <v>0.13115545949144705</v>
      </c>
      <c r="AA96" s="3">
        <f t="shared" si="75"/>
        <v>0.33767944119918608</v>
      </c>
      <c r="AB96" s="3">
        <v>0.14633963290674601</v>
      </c>
      <c r="AC96" s="3">
        <f t="shared" si="76"/>
        <v>1.4291249483387941E-2</v>
      </c>
    </row>
    <row r="97" spans="4:29" x14ac:dyDescent="0.25">
      <c r="D97" s="7">
        <v>42458.639451481482</v>
      </c>
      <c r="E97" s="8">
        <f t="shared" ref="E97" si="150">D97-(115*365+29)-365</f>
        <v>89.639451481481956</v>
      </c>
      <c r="F97" s="4">
        <f t="shared" ref="F97" si="151">(E97-E96)*24</f>
        <v>2.2667347221868113</v>
      </c>
      <c r="G97">
        <v>48</v>
      </c>
      <c r="H97" s="3">
        <f t="shared" si="106"/>
        <v>2290</v>
      </c>
      <c r="I97">
        <v>461.48</v>
      </c>
      <c r="J97" s="4">
        <f t="shared" si="64"/>
        <v>3.1817938448</v>
      </c>
      <c r="K97">
        <v>23.74</v>
      </c>
      <c r="L97" s="6">
        <f t="shared" si="107"/>
        <v>1.9702808093079159E-3</v>
      </c>
      <c r="M97" s="6">
        <f t="shared" ref="M97:M98" si="152">M96+L97</f>
        <v>9.4197868869396753E-2</v>
      </c>
      <c r="N97" s="6">
        <f t="shared" ref="N97:N98" si="153">L97/F97*1000</f>
        <v>0.86921543576440463</v>
      </c>
      <c r="O97" s="9">
        <f t="shared" si="39"/>
        <v>3.8244328023902471E-2</v>
      </c>
      <c r="P97" s="9">
        <f t="shared" si="40"/>
        <v>5.5953540845494282E-2</v>
      </c>
      <c r="Q97" s="6">
        <f t="shared" si="65"/>
        <v>4.3607717287483166E-2</v>
      </c>
      <c r="R97" s="6">
        <f t="shared" si="66"/>
        <v>31.240194155452151</v>
      </c>
      <c r="S97" s="6">
        <f t="shared" si="67"/>
        <v>8.700839278848474E-2</v>
      </c>
      <c r="T97" s="3">
        <f t="shared" si="68"/>
        <v>10.789040705772107</v>
      </c>
      <c r="U97" s="3">
        <f t="shared" si="69"/>
        <v>11.856088687661655</v>
      </c>
      <c r="V97" s="3">
        <f t="shared" si="70"/>
        <v>6.0429824113133828</v>
      </c>
      <c r="W97" s="3">
        <f t="shared" si="71"/>
        <v>6.044191249563295</v>
      </c>
      <c r="X97" s="6">
        <f t="shared" si="72"/>
        <v>49.347955156886194</v>
      </c>
      <c r="Y97" s="3">
        <f t="shared" si="73"/>
        <v>0.53381320701552215</v>
      </c>
      <c r="Z97" s="3">
        <f t="shared" si="74"/>
        <v>0.12825124576895378</v>
      </c>
      <c r="AA97" s="3">
        <f t="shared" si="75"/>
        <v>0.33793554721552416</v>
      </c>
      <c r="AB97" s="3">
        <v>0.14633963290674601</v>
      </c>
      <c r="AC97" s="3">
        <f t="shared" si="76"/>
        <v>1.4291249483387941E-2</v>
      </c>
    </row>
    <row r="98" spans="4:29" x14ac:dyDescent="0.25">
      <c r="D98" s="7">
        <v>42458.701261574075</v>
      </c>
      <c r="E98" s="8">
        <f t="shared" ref="E98" si="154">D98-(115*365+29)-365</f>
        <v>89.701261574075033</v>
      </c>
      <c r="F98" s="4">
        <f t="shared" ref="F98" si="155">(E98-E97)*24</f>
        <v>1.4834422222338617</v>
      </c>
      <c r="G98">
        <v>49</v>
      </c>
      <c r="H98" s="3">
        <f t="shared" si="106"/>
        <v>2339</v>
      </c>
      <c r="I98">
        <v>459.26</v>
      </c>
      <c r="J98" s="4">
        <f t="shared" si="64"/>
        <v>3.1664874776</v>
      </c>
      <c r="K98">
        <v>24.1</v>
      </c>
      <c r="L98" s="6">
        <f t="shared" si="107"/>
        <v>2.0088924028802868E-3</v>
      </c>
      <c r="M98" s="6">
        <f t="shared" si="152"/>
        <v>9.6206761272277036E-2</v>
      </c>
      <c r="N98" s="6">
        <f t="shared" si="153"/>
        <v>1.3542100748994248</v>
      </c>
      <c r="O98" s="9">
        <f t="shared" si="39"/>
        <v>3.8244328023902471E-2</v>
      </c>
      <c r="P98" s="9">
        <f t="shared" si="40"/>
        <v>5.7962433248374565E-2</v>
      </c>
      <c r="Q98" s="6">
        <f t="shared" si="65"/>
        <v>4.3607717287483166E-2</v>
      </c>
      <c r="R98" s="6">
        <f t="shared" si="66"/>
        <v>31.391204979440968</v>
      </c>
      <c r="S98" s="6">
        <f t="shared" si="67"/>
        <v>8.4999500385604457E-2</v>
      </c>
      <c r="T98" s="3">
        <f t="shared" si="68"/>
        <v>10.539938047814953</v>
      </c>
      <c r="U98" s="3">
        <f t="shared" si="69"/>
        <v>11.582349503093354</v>
      </c>
      <c r="V98" s="3">
        <f t="shared" si="70"/>
        <v>6.2599427908244527</v>
      </c>
      <c r="W98" s="3">
        <f t="shared" si="71"/>
        <v>6.2611950298304189</v>
      </c>
      <c r="X98" s="6">
        <f t="shared" si="72"/>
        <v>49.470683517465673</v>
      </c>
      <c r="Y98" s="3">
        <f t="shared" si="73"/>
        <v>0.53514080041922862</v>
      </c>
      <c r="Z98" s="3">
        <f t="shared" si="74"/>
        <v>0.12529011816932661</v>
      </c>
      <c r="AA98" s="3">
        <f t="shared" si="75"/>
        <v>0.33956908141144471</v>
      </c>
      <c r="AB98" s="3">
        <v>0.14633963290674601</v>
      </c>
      <c r="AC98" s="3">
        <f t="shared" si="76"/>
        <v>1.4291249483387941E-2</v>
      </c>
    </row>
    <row r="99" spans="4:29" x14ac:dyDescent="0.25">
      <c r="D99" s="7">
        <v>42458.759883252314</v>
      </c>
      <c r="E99" s="8">
        <f t="shared" ref="E99:E101" si="156">D99-(115*365+29)-365</f>
        <v>89.759883252314467</v>
      </c>
      <c r="F99" s="4">
        <f t="shared" ref="F99:F101" si="157">(E99-E98)*24</f>
        <v>1.4069202777463943</v>
      </c>
      <c r="G99">
        <v>48</v>
      </c>
      <c r="H99" s="3">
        <f t="shared" si="106"/>
        <v>2387</v>
      </c>
      <c r="I99">
        <v>457.77</v>
      </c>
      <c r="J99" s="4">
        <f t="shared" si="64"/>
        <v>3.1562142851999999</v>
      </c>
      <c r="K99">
        <v>23.24</v>
      </c>
      <c r="L99" s="6">
        <f t="shared" si="107"/>
        <v>1.9736046070225961E-3</v>
      </c>
      <c r="M99" s="6">
        <f t="shared" ref="M99:M101" si="158">M98+L99</f>
        <v>9.8180365879299639E-2</v>
      </c>
      <c r="N99" s="6">
        <f t="shared" ref="N99:N101" si="159">L99/F99*1000</f>
        <v>1.4027835395079509</v>
      </c>
      <c r="O99" s="9">
        <f t="shared" si="39"/>
        <v>3.8244328023902471E-2</v>
      </c>
      <c r="P99" s="9">
        <f t="shared" si="40"/>
        <v>5.9936037855397167E-2</v>
      </c>
      <c r="Q99" s="6">
        <f t="shared" si="65"/>
        <v>4.3607717287483166E-2</v>
      </c>
      <c r="R99" s="6">
        <f t="shared" si="66"/>
        <v>31.493380516106473</v>
      </c>
      <c r="S99" s="6">
        <f t="shared" si="67"/>
        <v>8.3025895778581854E-2</v>
      </c>
      <c r="T99" s="3">
        <f t="shared" si="68"/>
        <v>10.295211076544151</v>
      </c>
      <c r="U99" s="3">
        <f t="shared" si="69"/>
        <v>11.313418765433132</v>
      </c>
      <c r="V99" s="3">
        <f t="shared" si="70"/>
        <v>6.4730920883828942</v>
      </c>
      <c r="W99" s="3">
        <f t="shared" si="71"/>
        <v>6.4743869657760493</v>
      </c>
      <c r="X99" s="6">
        <f t="shared" si="72"/>
        <v>49.637438718460395</v>
      </c>
      <c r="Y99" s="3">
        <f t="shared" si="73"/>
        <v>0.5369446467659823</v>
      </c>
      <c r="Z99" s="3">
        <f t="shared" si="74"/>
        <v>0.12238100513558382</v>
      </c>
      <c r="AA99" s="3">
        <f t="shared" si="75"/>
        <v>0.34067434809843394</v>
      </c>
      <c r="AB99" s="3">
        <v>0.14633963290674601</v>
      </c>
      <c r="AC99" s="3">
        <f t="shared" si="76"/>
        <v>1.4291249483387941E-2</v>
      </c>
    </row>
    <row r="100" spans="4:29" x14ac:dyDescent="0.25">
      <c r="D100" s="7">
        <v>42458.933904537036</v>
      </c>
      <c r="E100" s="8">
        <f t="shared" si="156"/>
        <v>89.933904537036142</v>
      </c>
      <c r="F100" s="4">
        <f t="shared" si="157"/>
        <v>4.1765108333202079</v>
      </c>
      <c r="G100">
        <v>48</v>
      </c>
      <c r="H100" s="3">
        <f t="shared" si="106"/>
        <v>2435</v>
      </c>
      <c r="I100">
        <v>459.18</v>
      </c>
      <c r="J100" s="4">
        <f t="shared" si="64"/>
        <v>3.1659358967999998</v>
      </c>
      <c r="K100">
        <v>23.68</v>
      </c>
      <c r="L100" s="6">
        <f t="shared" si="107"/>
        <v>1.9706790737978887E-3</v>
      </c>
      <c r="M100" s="6">
        <f t="shared" si="158"/>
        <v>0.10015104495309753</v>
      </c>
      <c r="N100" s="6">
        <f t="shared" si="159"/>
        <v>0.47184818918122012</v>
      </c>
      <c r="O100" s="9">
        <f t="shared" si="39"/>
        <v>3.8244328023902471E-2</v>
      </c>
      <c r="P100" s="9">
        <f t="shared" si="40"/>
        <v>6.1906716929195055E-2</v>
      </c>
      <c r="Q100" s="6">
        <f t="shared" si="65"/>
        <v>4.3607717287483166E-2</v>
      </c>
      <c r="R100" s="6">
        <f t="shared" si="66"/>
        <v>31.396674068683438</v>
      </c>
      <c r="S100" s="6">
        <f t="shared" si="67"/>
        <v>8.1055216704783967E-2</v>
      </c>
      <c r="T100" s="3">
        <f t="shared" si="68"/>
        <v>10.050846871393212</v>
      </c>
      <c r="U100" s="3">
        <f t="shared" si="69"/>
        <v>11.044886671860672</v>
      </c>
      <c r="V100" s="3">
        <f t="shared" si="70"/>
        <v>6.685925428353066</v>
      </c>
      <c r="W100" s="3">
        <f t="shared" si="71"/>
        <v>6.6872628809292518</v>
      </c>
      <c r="X100" s="6">
        <f t="shared" si="72"/>
        <v>50.002677259455886</v>
      </c>
      <c r="Y100" s="3">
        <f t="shared" si="73"/>
        <v>0.54089555326807803</v>
      </c>
      <c r="Z100" s="3">
        <f t="shared" si="74"/>
        <v>0.11947620436722808</v>
      </c>
      <c r="AA100" s="3">
        <f t="shared" si="75"/>
        <v>0.3396282423646938</v>
      </c>
      <c r="AB100" s="3">
        <v>0.14633963290674601</v>
      </c>
      <c r="AC100" s="3">
        <f t="shared" si="76"/>
        <v>1.4291249483387941E-2</v>
      </c>
    </row>
    <row r="101" spans="4:29" x14ac:dyDescent="0.25">
      <c r="D101" s="7">
        <v>42459.333684791665</v>
      </c>
      <c r="E101" s="8">
        <f t="shared" si="156"/>
        <v>90.333684791665291</v>
      </c>
      <c r="F101" s="4">
        <f t="shared" si="157"/>
        <v>9.5947261110995896</v>
      </c>
      <c r="G101">
        <v>49</v>
      </c>
      <c r="H101" s="3">
        <f t="shared" si="106"/>
        <v>2484</v>
      </c>
      <c r="I101">
        <v>458.78</v>
      </c>
      <c r="J101" s="4">
        <f t="shared" si="64"/>
        <v>3.1631779927999997</v>
      </c>
      <c r="K101">
        <v>23.08</v>
      </c>
      <c r="L101" s="6">
        <f t="shared" si="107"/>
        <v>2.0158095626917104E-3</v>
      </c>
      <c r="M101" s="6">
        <f t="shared" si="158"/>
        <v>0.10216685451578923</v>
      </c>
      <c r="N101" s="6">
        <f t="shared" si="159"/>
        <v>0.21009558160912334</v>
      </c>
      <c r="O101" s="9">
        <f t="shared" si="39"/>
        <v>3.8244328023902471E-2</v>
      </c>
      <c r="P101" s="9">
        <f t="shared" si="40"/>
        <v>6.3922526491886761E-2</v>
      </c>
      <c r="Q101" s="6">
        <f t="shared" si="65"/>
        <v>4.3607717287483166E-2</v>
      </c>
      <c r="R101" s="6">
        <f t="shared" si="66"/>
        <v>31.424048125153803</v>
      </c>
      <c r="S101" s="6">
        <f t="shared" si="67"/>
        <v>7.9039407142092261E-2</v>
      </c>
      <c r="T101" s="3">
        <f t="shared" si="68"/>
        <v>9.80088648561944</v>
      </c>
      <c r="U101" s="3">
        <f t="shared" si="69"/>
        <v>10.770204929252131</v>
      </c>
      <c r="V101" s="3">
        <f t="shared" si="70"/>
        <v>6.9036328611237705</v>
      </c>
      <c r="W101" s="3">
        <f t="shared" si="71"/>
        <v>6.9050138638965493</v>
      </c>
      <c r="X101" s="6">
        <f t="shared" si="72"/>
        <v>50.249984945594065</v>
      </c>
      <c r="Y101" s="3">
        <f t="shared" si="73"/>
        <v>0.54357076257791281</v>
      </c>
      <c r="Z101" s="3">
        <f t="shared" si="74"/>
        <v>0.11650488080449245</v>
      </c>
      <c r="AA101" s="3">
        <f t="shared" si="75"/>
        <v>0.33992435661759474</v>
      </c>
      <c r="AB101" s="3">
        <v>0.14633963290674601</v>
      </c>
      <c r="AC101" s="3">
        <f t="shared" si="76"/>
        <v>1.4291249483387941E-2</v>
      </c>
    </row>
    <row r="102" spans="4:29" x14ac:dyDescent="0.25">
      <c r="D102" s="7">
        <v>42459.394797650464</v>
      </c>
      <c r="E102" s="8">
        <f t="shared" ref="E102:E103" si="160">D102-(115*365+29)-365</f>
        <v>90.39479765046417</v>
      </c>
      <c r="F102" s="4">
        <f t="shared" ref="F102:F103" si="161">(E102-E101)*24</f>
        <v>1.4667086111730896</v>
      </c>
      <c r="G102" s="2">
        <v>49</v>
      </c>
      <c r="H102" s="3">
        <f t="shared" ref="H102:H126" si="162">H101+G102</f>
        <v>2533</v>
      </c>
      <c r="I102">
        <v>455.36</v>
      </c>
      <c r="J102" s="4">
        <f t="shared" si="64"/>
        <v>3.1395979135999998</v>
      </c>
      <c r="K102">
        <v>23.4</v>
      </c>
      <c r="L102" s="6">
        <f t="shared" ref="L102:L126" si="163">(101325*(G102/1000000))/(8.314462*(K102+273.15))</f>
        <v>2.0136343508891093E-3</v>
      </c>
      <c r="M102" s="6">
        <f t="shared" ref="M102:M103" si="164">M101+L102</f>
        <v>0.10418048886667834</v>
      </c>
      <c r="N102" s="6">
        <f t="shared" ref="N102:N103" si="165">L102/F102*1000</f>
        <v>1.3728932492450443</v>
      </c>
      <c r="O102" s="9">
        <f t="shared" si="39"/>
        <v>3.8244328023902471E-2</v>
      </c>
      <c r="P102" s="9">
        <f t="shared" si="40"/>
        <v>6.5936160842775871E-2</v>
      </c>
      <c r="Q102" s="6">
        <f t="shared" si="65"/>
        <v>4.3607717287483166E-2</v>
      </c>
      <c r="R102" s="6">
        <f t="shared" si="66"/>
        <v>31.660059730450765</v>
      </c>
      <c r="S102" s="6">
        <f t="shared" si="67"/>
        <v>7.7025772791203151E-2</v>
      </c>
      <c r="T102" s="3">
        <f t="shared" si="68"/>
        <v>9.5511958261091898</v>
      </c>
      <c r="U102" s="3">
        <f t="shared" si="69"/>
        <v>10.495819589130978</v>
      </c>
      <c r="V102" s="3">
        <f t="shared" si="70"/>
        <v>7.1211053710197945</v>
      </c>
      <c r="W102" s="3">
        <f t="shared" si="71"/>
        <v>7.122529876995193</v>
      </c>
      <c r="X102" s="6">
        <f t="shared" si="72"/>
        <v>50.288358680418256</v>
      </c>
      <c r="Y102" s="3">
        <f t="shared" si="73"/>
        <v>0.54398586400180238</v>
      </c>
      <c r="Z102" s="3">
        <f t="shared" si="74"/>
        <v>0.11353676352582384</v>
      </c>
      <c r="AA102" s="3">
        <f t="shared" si="75"/>
        <v>0.34247737247237375</v>
      </c>
      <c r="AB102" s="3">
        <v>0.14633963290674601</v>
      </c>
      <c r="AC102" s="3">
        <f t="shared" si="76"/>
        <v>1.4291249483387941E-2</v>
      </c>
    </row>
    <row r="103" spans="4:29" x14ac:dyDescent="0.25">
      <c r="D103" s="7">
        <v>42459.448271493056</v>
      </c>
      <c r="E103" s="8">
        <f t="shared" si="160"/>
        <v>90.448271493056382</v>
      </c>
      <c r="F103" s="4">
        <f t="shared" si="161"/>
        <v>1.2833722222130746</v>
      </c>
      <c r="G103" s="2">
        <v>49</v>
      </c>
      <c r="H103" s="3">
        <f t="shared" si="162"/>
        <v>2582</v>
      </c>
      <c r="I103">
        <v>453.3</v>
      </c>
      <c r="J103" s="4">
        <f t="shared" si="64"/>
        <v>3.125394708</v>
      </c>
      <c r="K103">
        <v>23.6</v>
      </c>
      <c r="L103" s="6">
        <f t="shared" si="163"/>
        <v>2.0122772258000516E-3</v>
      </c>
      <c r="M103" s="6">
        <f t="shared" si="164"/>
        <v>0.10619276609247839</v>
      </c>
      <c r="N103" s="6">
        <f t="shared" si="165"/>
        <v>1.5679607139462921</v>
      </c>
      <c r="O103" s="9">
        <f t="shared" si="39"/>
        <v>3.8244328023902471E-2</v>
      </c>
      <c r="P103" s="9">
        <f t="shared" si="40"/>
        <v>6.7948438068575923E-2</v>
      </c>
      <c r="Q103" s="6">
        <f t="shared" si="65"/>
        <v>4.3607717287483166E-2</v>
      </c>
      <c r="R103" s="6">
        <f t="shared" si="66"/>
        <v>31.803937345815264</v>
      </c>
      <c r="S103" s="6">
        <f t="shared" si="67"/>
        <v>7.5013495565403099E-2</v>
      </c>
      <c r="T103" s="3">
        <f t="shared" si="68"/>
        <v>9.301673450109984</v>
      </c>
      <c r="U103" s="3">
        <f t="shared" si="69"/>
        <v>10.221619175945037</v>
      </c>
      <c r="V103" s="3">
        <f t="shared" si="70"/>
        <v>7.3384313114061994</v>
      </c>
      <c r="W103" s="3">
        <f t="shared" si="71"/>
        <v>7.3398992912644525</v>
      </c>
      <c r="X103" s="6">
        <f t="shared" si="72"/>
        <v>50.418681478239698</v>
      </c>
      <c r="Y103" s="3">
        <f t="shared" si="73"/>
        <v>0.54539560895336381</v>
      </c>
      <c r="Z103" s="3">
        <f t="shared" si="74"/>
        <v>0.11057064666318128</v>
      </c>
      <c r="AA103" s="3">
        <f t="shared" si="75"/>
        <v>0.34403374438345485</v>
      </c>
      <c r="AB103" s="3">
        <v>0.14633963290674601</v>
      </c>
      <c r="AC103" s="3">
        <f t="shared" si="76"/>
        <v>1.4291249483387941E-2</v>
      </c>
    </row>
    <row r="104" spans="4:29" x14ac:dyDescent="0.25">
      <c r="D104" s="7">
        <v>42459.510541793985</v>
      </c>
      <c r="E104" s="8">
        <f t="shared" ref="E104:E106" si="166">D104-(115*365+29)-365</f>
        <v>90.510541793984885</v>
      </c>
      <c r="F104" s="4">
        <f t="shared" ref="F104:F106" si="167">(E104-E103)*24</f>
        <v>1.4944872222840786</v>
      </c>
      <c r="G104">
        <v>50</v>
      </c>
      <c r="H104" s="3">
        <f t="shared" si="162"/>
        <v>2632</v>
      </c>
      <c r="I104">
        <v>452.03</v>
      </c>
      <c r="J104" s="4">
        <f t="shared" si="64"/>
        <v>3.1166383627999998</v>
      </c>
      <c r="K104">
        <v>23.65</v>
      </c>
      <c r="L104" s="6">
        <f t="shared" si="163"/>
        <v>2.0529981941944187E-3</v>
      </c>
      <c r="M104" s="6">
        <f t="shared" ref="M104:M106" si="168">M103+L104</f>
        <v>0.10824576428667282</v>
      </c>
      <c r="N104" s="6">
        <f t="shared" ref="N104:N106" si="169">L104/F104*1000</f>
        <v>1.3737141165093052</v>
      </c>
      <c r="O104" s="9">
        <f t="shared" si="39"/>
        <v>3.8244328023902471E-2</v>
      </c>
      <c r="P104" s="9">
        <f t="shared" si="40"/>
        <v>7.0001436262770347E-2</v>
      </c>
      <c r="Q104" s="6">
        <f t="shared" si="65"/>
        <v>4.3607717287483166E-2</v>
      </c>
      <c r="R104" s="6">
        <f t="shared" si="66"/>
        <v>31.893292035612813</v>
      </c>
      <c r="S104" s="6">
        <f t="shared" si="67"/>
        <v>7.2960497371208674E-2</v>
      </c>
      <c r="T104" s="3">
        <f t="shared" si="68"/>
        <v>9.0471016740298751</v>
      </c>
      <c r="U104" s="3">
        <f t="shared" si="69"/>
        <v>9.9418699714614007</v>
      </c>
      <c r="V104" s="3">
        <f t="shared" si="70"/>
        <v>7.5601551163791978</v>
      </c>
      <c r="W104" s="3">
        <f t="shared" si="71"/>
        <v>7.5616674498691712</v>
      </c>
      <c r="X104" s="6">
        <f t="shared" si="72"/>
        <v>50.609075992925781</v>
      </c>
      <c r="Y104" s="3">
        <f t="shared" si="73"/>
        <v>0.54745516960100615</v>
      </c>
      <c r="Z104" s="3">
        <f t="shared" si="74"/>
        <v>0.10754450668370917</v>
      </c>
      <c r="AA104" s="3">
        <f t="shared" si="75"/>
        <v>0.34500032371528461</v>
      </c>
      <c r="AB104" s="3">
        <v>0.14633963290674601</v>
      </c>
      <c r="AC104" s="3">
        <f t="shared" si="76"/>
        <v>1.4291249483387941E-2</v>
      </c>
    </row>
    <row r="105" spans="4:29" x14ac:dyDescent="0.25">
      <c r="D105" s="7">
        <v>42459.561527083337</v>
      </c>
      <c r="E105" s="8">
        <f t="shared" si="166"/>
        <v>90.561527083336841</v>
      </c>
      <c r="F105" s="4">
        <f t="shared" si="167"/>
        <v>1.2236469444469549</v>
      </c>
      <c r="G105">
        <v>49</v>
      </c>
      <c r="H105" s="3">
        <f t="shared" si="162"/>
        <v>2681</v>
      </c>
      <c r="I105">
        <v>447.83</v>
      </c>
      <c r="J105" s="4">
        <f t="shared" si="64"/>
        <v>3.0876803707999998</v>
      </c>
      <c r="K105">
        <v>23.56</v>
      </c>
      <c r="L105" s="6">
        <f t="shared" si="163"/>
        <v>2.012548504452716E-3</v>
      </c>
      <c r="M105" s="6">
        <f t="shared" si="168"/>
        <v>0.11025831279112554</v>
      </c>
      <c r="N105" s="6">
        <f t="shared" si="169"/>
        <v>1.6447133820632525</v>
      </c>
      <c r="O105" s="9">
        <f t="shared" si="39"/>
        <v>3.8244328023902471E-2</v>
      </c>
      <c r="P105" s="9">
        <f t="shared" si="40"/>
        <v>7.2013984767223066E-2</v>
      </c>
      <c r="Q105" s="6">
        <f t="shared" si="65"/>
        <v>4.3607717287483166E-2</v>
      </c>
      <c r="R105" s="6">
        <f t="shared" si="66"/>
        <v>32.192405151191437</v>
      </c>
      <c r="S105" s="6">
        <f t="shared" si="67"/>
        <v>7.0947948866755955E-2</v>
      </c>
      <c r="T105" s="3">
        <f t="shared" si="68"/>
        <v>8.7975456594777377</v>
      </c>
      <c r="U105" s="3">
        <f t="shared" si="69"/>
        <v>9.6676325928326783</v>
      </c>
      <c r="V105" s="3">
        <f t="shared" si="70"/>
        <v>7.777510354860091</v>
      </c>
      <c r="W105" s="3">
        <f t="shared" si="71"/>
        <v>7.7790661680937099</v>
      </c>
      <c r="X105" s="6">
        <f t="shared" si="72"/>
        <v>50.584200255975887</v>
      </c>
      <c r="Y105" s="3">
        <f t="shared" si="73"/>
        <v>0.54718608049942374</v>
      </c>
      <c r="Z105" s="3">
        <f t="shared" si="74"/>
        <v>0.10457798995360509</v>
      </c>
      <c r="AA105" s="3">
        <f t="shared" si="75"/>
        <v>0.34823592954697119</v>
      </c>
      <c r="AB105" s="3">
        <v>0.14633963290674601</v>
      </c>
      <c r="AC105" s="3">
        <f t="shared" si="76"/>
        <v>1.4291249483387941E-2</v>
      </c>
    </row>
    <row r="106" spans="4:29" x14ac:dyDescent="0.25">
      <c r="D106" s="7">
        <v>42459.655858611113</v>
      </c>
      <c r="E106" s="8">
        <f t="shared" si="166"/>
        <v>90.655858611113217</v>
      </c>
      <c r="F106" s="4">
        <f t="shared" si="167"/>
        <v>2.2639566666330211</v>
      </c>
      <c r="G106">
        <v>49</v>
      </c>
      <c r="H106" s="3">
        <f t="shared" si="162"/>
        <v>2730</v>
      </c>
      <c r="I106">
        <v>449.89</v>
      </c>
      <c r="J106" s="4">
        <f t="shared" si="64"/>
        <v>3.1018835763999997</v>
      </c>
      <c r="K106">
        <v>22.7</v>
      </c>
      <c r="L106" s="6">
        <f t="shared" si="163"/>
        <v>2.0183987384017757E-3</v>
      </c>
      <c r="M106" s="6">
        <f t="shared" si="168"/>
        <v>0.11227671152952731</v>
      </c>
      <c r="N106" s="6">
        <f t="shared" si="169"/>
        <v>0.89153594154412785</v>
      </c>
      <c r="O106" s="9">
        <f t="shared" si="39"/>
        <v>3.8244328023902471E-2</v>
      </c>
      <c r="P106" s="9">
        <f t="shared" si="40"/>
        <v>7.4032383505624841E-2</v>
      </c>
      <c r="Q106" s="6">
        <f t="shared" si="65"/>
        <v>4.3607717287483166E-2</v>
      </c>
      <c r="R106" s="6">
        <f t="shared" si="66"/>
        <v>32.044999441770344</v>
      </c>
      <c r="S106" s="6">
        <f t="shared" si="67"/>
        <v>6.8929550128354181E-2</v>
      </c>
      <c r="T106" s="3">
        <f t="shared" si="68"/>
        <v>8.5472642159159182</v>
      </c>
      <c r="U106" s="3">
        <f t="shared" si="69"/>
        <v>9.3925980394680408</v>
      </c>
      <c r="V106" s="3">
        <f t="shared" si="70"/>
        <v>7.9954974186074832</v>
      </c>
      <c r="W106" s="3">
        <f t="shared" si="71"/>
        <v>7.9970968379750778</v>
      </c>
      <c r="X106" s="6">
        <f t="shared" si="72"/>
        <v>51.006640518761614</v>
      </c>
      <c r="Y106" s="3">
        <f t="shared" si="73"/>
        <v>0.55175575700847479</v>
      </c>
      <c r="Z106" s="3">
        <f t="shared" si="74"/>
        <v>0.10160284991984077</v>
      </c>
      <c r="AA106" s="3">
        <f t="shared" si="75"/>
        <v>0.3466413930716844</v>
      </c>
      <c r="AB106" s="3">
        <v>0.14633963290674601</v>
      </c>
      <c r="AC106" s="3">
        <f t="shared" si="76"/>
        <v>1.4291249483387941E-2</v>
      </c>
    </row>
    <row r="107" spans="4:29" x14ac:dyDescent="0.25">
      <c r="D107" s="7">
        <v>42459.71454090278</v>
      </c>
      <c r="E107" s="8">
        <f t="shared" ref="E107:E109" si="170">D107-(115*365+29)-365</f>
        <v>90.714540902779845</v>
      </c>
      <c r="F107" s="4">
        <f t="shared" ref="F107:F109" si="171">(E107-E106)*24</f>
        <v>1.4083749999990687</v>
      </c>
      <c r="G107">
        <v>48</v>
      </c>
      <c r="H107" s="3">
        <f t="shared" si="162"/>
        <v>2778</v>
      </c>
      <c r="I107">
        <v>447.84</v>
      </c>
      <c r="J107" s="4">
        <f t="shared" si="64"/>
        <v>3.0877493183999998</v>
      </c>
      <c r="K107">
        <v>23.01</v>
      </c>
      <c r="L107" s="6">
        <f t="shared" si="163"/>
        <v>1.9751373226479852E-3</v>
      </c>
      <c r="M107" s="6">
        <f t="shared" ref="M107:M109" si="172">M106+L107</f>
        <v>0.11425184885217529</v>
      </c>
      <c r="N107" s="6">
        <f t="shared" ref="N107:N109" si="173">L107/F107*1000</f>
        <v>1.4024228793107598</v>
      </c>
      <c r="O107" s="9">
        <f t="shared" si="39"/>
        <v>3.8244328023902471E-2</v>
      </c>
      <c r="P107" s="9">
        <f t="shared" si="40"/>
        <v>7.600752082827282E-2</v>
      </c>
      <c r="Q107" s="6">
        <f t="shared" si="65"/>
        <v>4.3607717287483166E-2</v>
      </c>
      <c r="R107" s="6">
        <f t="shared" si="66"/>
        <v>32.191686313991738</v>
      </c>
      <c r="S107" s="6">
        <f t="shared" si="67"/>
        <v>6.6954412805706201E-2</v>
      </c>
      <c r="T107" s="3">
        <f t="shared" si="68"/>
        <v>8.3023471879075696</v>
      </c>
      <c r="U107" s="3">
        <f t="shared" si="69"/>
        <v>9.1234584482500765</v>
      </c>
      <c r="V107" s="3">
        <f t="shared" si="70"/>
        <v>8.2088122494534641</v>
      </c>
      <c r="W107" s="3">
        <f t="shared" si="71"/>
        <v>8.2104543403215278</v>
      </c>
      <c r="X107" s="6">
        <f t="shared" si="72"/>
        <v>51.129093237758184</v>
      </c>
      <c r="Y107" s="3">
        <f t="shared" si="73"/>
        <v>0.55308036870570765</v>
      </c>
      <c r="Z107" s="3">
        <f t="shared" si="74"/>
        <v>9.8691477647855963E-2</v>
      </c>
      <c r="AA107" s="3">
        <f t="shared" si="75"/>
        <v>0.34822815364643644</v>
      </c>
      <c r="AB107" s="3">
        <v>0.14633963290674601</v>
      </c>
      <c r="AC107" s="3">
        <f t="shared" si="76"/>
        <v>1.4291249483387941E-2</v>
      </c>
    </row>
    <row r="108" spans="4:29" x14ac:dyDescent="0.25">
      <c r="D108" s="7">
        <v>42459.779299745373</v>
      </c>
      <c r="E108" s="8">
        <f t="shared" si="170"/>
        <v>90.779299745372555</v>
      </c>
      <c r="F108" s="4">
        <f t="shared" si="171"/>
        <v>1.5542122222250327</v>
      </c>
      <c r="G108">
        <v>50</v>
      </c>
      <c r="H108" s="3">
        <f t="shared" si="162"/>
        <v>2828</v>
      </c>
      <c r="I108">
        <v>446.46</v>
      </c>
      <c r="J108" s="4">
        <f t="shared" si="64"/>
        <v>3.0782345495999999</v>
      </c>
      <c r="K108">
        <v>23.34</v>
      </c>
      <c r="L108" s="6">
        <f t="shared" si="163"/>
        <v>2.0551447402506104E-3</v>
      </c>
      <c r="M108" s="6">
        <f t="shared" si="172"/>
        <v>0.1163069935924259</v>
      </c>
      <c r="N108" s="6">
        <f t="shared" si="173"/>
        <v>1.3223063818842162</v>
      </c>
      <c r="O108" s="9">
        <f t="shared" si="39"/>
        <v>3.8244328023902471E-2</v>
      </c>
      <c r="P108" s="9">
        <f t="shared" si="40"/>
        <v>7.8062665568523426E-2</v>
      </c>
      <c r="Q108" s="6">
        <f t="shared" si="65"/>
        <v>4.3607717287483166E-2</v>
      </c>
      <c r="R108" s="6">
        <f t="shared" si="66"/>
        <v>32.29119024964848</v>
      </c>
      <c r="S108" s="6">
        <f t="shared" si="67"/>
        <v>6.4899268065455595E-2</v>
      </c>
      <c r="T108" s="3">
        <f t="shared" si="68"/>
        <v>8.0475092401164936</v>
      </c>
      <c r="U108" s="3">
        <f t="shared" si="69"/>
        <v>8.8434167473807612</v>
      </c>
      <c r="V108" s="3">
        <f t="shared" si="70"/>
        <v>8.4307678814005307</v>
      </c>
      <c r="W108" s="3">
        <f t="shared" si="71"/>
        <v>8.4324543722749858</v>
      </c>
      <c r="X108" s="6">
        <f t="shared" si="72"/>
        <v>51.309631002970761</v>
      </c>
      <c r="Y108" s="3">
        <f t="shared" si="73"/>
        <v>0.55503330562333975</v>
      </c>
      <c r="Z108" s="3">
        <f t="shared" si="74"/>
        <v>9.5662173637915224E-2</v>
      </c>
      <c r="AA108" s="3">
        <f t="shared" si="75"/>
        <v>0.34930452073874502</v>
      </c>
      <c r="AB108" s="3">
        <v>0.14633963290674601</v>
      </c>
      <c r="AC108" s="3">
        <f t="shared" si="76"/>
        <v>1.4291249483387941E-2</v>
      </c>
    </row>
    <row r="109" spans="4:29" x14ac:dyDescent="0.25">
      <c r="D109" s="7">
        <v>42459.823514062497</v>
      </c>
      <c r="E109" s="8">
        <f t="shared" si="170"/>
        <v>90.823514062496542</v>
      </c>
      <c r="F109" s="4">
        <f t="shared" si="171"/>
        <v>1.0611436109757051</v>
      </c>
      <c r="G109">
        <v>48</v>
      </c>
      <c r="H109" s="3">
        <f t="shared" si="162"/>
        <v>2876</v>
      </c>
      <c r="I109">
        <v>444.17</v>
      </c>
      <c r="J109" s="4">
        <f t="shared" si="64"/>
        <v>3.0624455492</v>
      </c>
      <c r="K109">
        <v>23.36</v>
      </c>
      <c r="L109" s="6">
        <f t="shared" si="163"/>
        <v>1.9728058732434903E-3</v>
      </c>
      <c r="M109" s="6">
        <f t="shared" si="172"/>
        <v>0.11827979946566938</v>
      </c>
      <c r="N109" s="6">
        <f t="shared" si="173"/>
        <v>1.8591318393082781</v>
      </c>
      <c r="O109" s="9">
        <f t="shared" si="39"/>
        <v>3.8244328023902471E-2</v>
      </c>
      <c r="P109" s="9">
        <f t="shared" si="40"/>
        <v>8.0035471441766912E-2</v>
      </c>
      <c r="Q109" s="6">
        <f t="shared" si="65"/>
        <v>4.3607717287483166E-2</v>
      </c>
      <c r="R109" s="6">
        <f t="shared" si="66"/>
        <v>32.457673410761778</v>
      </c>
      <c r="S109" s="6">
        <f t="shared" si="67"/>
        <v>6.292646219221211E-2</v>
      </c>
      <c r="T109" s="3">
        <f t="shared" si="68"/>
        <v>7.8028813118343017</v>
      </c>
      <c r="U109" s="3">
        <f t="shared" si="69"/>
        <v>8.5745948481695624</v>
      </c>
      <c r="V109" s="3">
        <f t="shared" si="70"/>
        <v>8.6438309157108257</v>
      </c>
      <c r="W109" s="3">
        <f t="shared" si="71"/>
        <v>8.6455600277163693</v>
      </c>
      <c r="X109" s="6">
        <f t="shared" si="72"/>
        <v>51.41196974106866</v>
      </c>
      <c r="Y109" s="3">
        <f t="shared" si="73"/>
        <v>0.55614033771438154</v>
      </c>
      <c r="Z109" s="3">
        <f t="shared" si="74"/>
        <v>9.2754237945793475E-2</v>
      </c>
      <c r="AA109" s="3">
        <f t="shared" si="75"/>
        <v>0.35110542433982506</v>
      </c>
      <c r="AB109" s="3">
        <v>0.14633963290674601</v>
      </c>
      <c r="AC109" s="3">
        <f t="shared" si="76"/>
        <v>1.4291249483387941E-2</v>
      </c>
    </row>
    <row r="110" spans="4:29" x14ac:dyDescent="0.25">
      <c r="D110" s="7">
        <v>42459.889025231481</v>
      </c>
      <c r="E110" s="8">
        <f t="shared" ref="E110:E111" si="174">D110-(115*365+29)-365</f>
        <v>90.889025231481355</v>
      </c>
      <c r="F110" s="4">
        <f t="shared" ref="F110:F111" si="175">(E110-E109)*24</f>
        <v>1.5722680556355044</v>
      </c>
      <c r="G110">
        <v>48</v>
      </c>
      <c r="H110" s="3">
        <f t="shared" si="162"/>
        <v>2924</v>
      </c>
      <c r="I110">
        <v>444.05</v>
      </c>
      <c r="J110" s="4">
        <f t="shared" si="64"/>
        <v>3.0616181779999998</v>
      </c>
      <c r="K110">
        <v>22.99</v>
      </c>
      <c r="L110" s="6">
        <f t="shared" si="163"/>
        <v>1.9752707147816144E-3</v>
      </c>
      <c r="M110" s="6">
        <f t="shared" ref="M110:M111" si="176">M109+L110</f>
        <v>0.12025507018045099</v>
      </c>
      <c r="N110" s="6">
        <f t="shared" ref="N110:N111" si="177">L110/F110*1000</f>
        <v>1.2563193074499106</v>
      </c>
      <c r="O110" s="9">
        <f t="shared" si="39"/>
        <v>3.8244328023902471E-2</v>
      </c>
      <c r="P110" s="9">
        <f t="shared" si="40"/>
        <v>8.2010742156548522E-2</v>
      </c>
      <c r="Q110" s="6">
        <f t="shared" si="65"/>
        <v>4.3607717287483166E-2</v>
      </c>
      <c r="R110" s="6">
        <f t="shared" si="66"/>
        <v>32.466444767161491</v>
      </c>
      <c r="S110" s="6">
        <f t="shared" si="67"/>
        <v>6.09511914774305E-2</v>
      </c>
      <c r="T110" s="3">
        <f t="shared" si="68"/>
        <v>7.5579477432013817</v>
      </c>
      <c r="U110" s="3">
        <f t="shared" si="69"/>
        <v>8.3054370804410791</v>
      </c>
      <c r="V110" s="3">
        <f t="shared" si="70"/>
        <v>8.857160152907241</v>
      </c>
      <c r="W110" s="3">
        <f t="shared" si="71"/>
        <v>8.8589319392951005</v>
      </c>
      <c r="X110" s="6">
        <f t="shared" si="72"/>
        <v>51.672356152397427</v>
      </c>
      <c r="Y110" s="3">
        <f t="shared" si="73"/>
        <v>0.55895702393476843</v>
      </c>
      <c r="Z110" s="3">
        <f t="shared" si="74"/>
        <v>8.984266905246252E-2</v>
      </c>
      <c r="AA110" s="3">
        <f t="shared" si="75"/>
        <v>0.35120030701276905</v>
      </c>
      <c r="AB110" s="3">
        <v>0.14633963290674601</v>
      </c>
      <c r="AC110" s="3">
        <f t="shared" si="76"/>
        <v>1.4291249483387941E-2</v>
      </c>
    </row>
    <row r="111" spans="4:29" x14ac:dyDescent="0.25">
      <c r="D111" s="7">
        <v>42459.932602893517</v>
      </c>
      <c r="E111" s="8">
        <f t="shared" si="174"/>
        <v>90.932602893517469</v>
      </c>
      <c r="F111" s="4">
        <f t="shared" si="175"/>
        <v>1.0458638888667338</v>
      </c>
      <c r="G111">
        <v>51</v>
      </c>
      <c r="H111" s="3">
        <f t="shared" si="162"/>
        <v>2975</v>
      </c>
      <c r="I111">
        <v>442.3</v>
      </c>
      <c r="J111" s="4">
        <f t="shared" si="64"/>
        <v>3.0495523480000002</v>
      </c>
      <c r="K111">
        <v>22.84</v>
      </c>
      <c r="L111" s="6">
        <f t="shared" si="163"/>
        <v>2.0997887135296516E-3</v>
      </c>
      <c r="M111" s="6">
        <f t="shared" si="176"/>
        <v>0.12235485889398065</v>
      </c>
      <c r="N111" s="6">
        <f t="shared" si="177"/>
        <v>2.0077074425094823</v>
      </c>
      <c r="O111" s="9">
        <f t="shared" si="39"/>
        <v>3.8244328023902471E-2</v>
      </c>
      <c r="P111" s="9">
        <f t="shared" si="40"/>
        <v>8.4110530870078179E-2</v>
      </c>
      <c r="Q111" s="6">
        <f t="shared" si="65"/>
        <v>4.3607717287483166E-2</v>
      </c>
      <c r="R111" s="6">
        <f t="shared" si="66"/>
        <v>32.594901195699883</v>
      </c>
      <c r="S111" s="6">
        <f t="shared" si="67"/>
        <v>5.8851402763900842E-2</v>
      </c>
      <c r="T111" s="3">
        <f t="shared" si="68"/>
        <v>7.2975739427237043</v>
      </c>
      <c r="U111" s="3">
        <f t="shared" si="69"/>
        <v>8.0193120249711036</v>
      </c>
      <c r="V111" s="3">
        <f t="shared" si="70"/>
        <v>9.0839373339684428</v>
      </c>
      <c r="W111" s="3">
        <f t="shared" si="71"/>
        <v>9.085754484865415</v>
      </c>
      <c r="X111" s="6">
        <f t="shared" si="72"/>
        <v>51.830024779329008</v>
      </c>
      <c r="Y111" s="3">
        <f t="shared" si="73"/>
        <v>0.56066257779450801</v>
      </c>
      <c r="Z111" s="3">
        <f t="shared" si="74"/>
        <v>8.6747559377049588E-2</v>
      </c>
      <c r="AA111" s="3">
        <f t="shared" si="75"/>
        <v>0.3525898628284424</v>
      </c>
      <c r="AB111" s="3">
        <v>0.14633963290674601</v>
      </c>
      <c r="AC111" s="3">
        <f t="shared" si="76"/>
        <v>1.4291249483387941E-2</v>
      </c>
    </row>
    <row r="112" spans="4:29" x14ac:dyDescent="0.25">
      <c r="D112" s="7">
        <v>42460.003843425926</v>
      </c>
      <c r="E112" s="8">
        <f t="shared" ref="E112:E113" si="178">D112-(115*365+29)-365</f>
        <v>91.003843425925879</v>
      </c>
      <c r="F112" s="4">
        <f t="shared" ref="F112:F113" si="179">(E112-E111)*24</f>
        <v>1.7097727778018452</v>
      </c>
      <c r="G112">
        <v>49</v>
      </c>
      <c r="H112" s="3">
        <f t="shared" si="162"/>
        <v>3024</v>
      </c>
      <c r="I112">
        <v>441.95</v>
      </c>
      <c r="J112" s="4">
        <f t="shared" si="64"/>
        <v>3.047139182</v>
      </c>
      <c r="K112">
        <v>22.94</v>
      </c>
      <c r="L112" s="6">
        <f t="shared" si="163"/>
        <v>2.016762696329377E-3</v>
      </c>
      <c r="M112" s="6">
        <f t="shared" ref="M112:M113" si="180">M111+L112</f>
        <v>0.12437162159031002</v>
      </c>
      <c r="N112" s="6">
        <f t="shared" ref="N112:N113" si="181">L112/F112*1000</f>
        <v>1.1795501264923698</v>
      </c>
      <c r="O112" s="9">
        <f t="shared" si="39"/>
        <v>3.8244328023902471E-2</v>
      </c>
      <c r="P112" s="9">
        <f t="shared" si="40"/>
        <v>8.6127293566407553E-2</v>
      </c>
      <c r="Q112" s="6">
        <f t="shared" si="65"/>
        <v>4.3607717287483166E-2</v>
      </c>
      <c r="R112" s="6">
        <f t="shared" si="66"/>
        <v>32.620714557886771</v>
      </c>
      <c r="S112" s="6">
        <f t="shared" si="67"/>
        <v>5.6834640067571468E-2</v>
      </c>
      <c r="T112" s="3">
        <f t="shared" si="68"/>
        <v>7.0474953683788621</v>
      </c>
      <c r="U112" s="3">
        <f t="shared" si="69"/>
        <v>7.7445004048119364</v>
      </c>
      <c r="V112" s="3">
        <f t="shared" si="70"/>
        <v>9.3017477051720157</v>
      </c>
      <c r="W112" s="3">
        <f t="shared" si="71"/>
        <v>9.3036084268573873</v>
      </c>
      <c r="X112" s="6">
        <f t="shared" si="72"/>
        <v>52.07902303730129</v>
      </c>
      <c r="Y112" s="3">
        <f t="shared" si="73"/>
        <v>0.56335607458088721</v>
      </c>
      <c r="Z112" s="3">
        <f t="shared" si="74"/>
        <v>8.3774830885749052E-2</v>
      </c>
      <c r="AA112" s="3">
        <f t="shared" si="75"/>
        <v>0.35286909453336368</v>
      </c>
      <c r="AB112" s="3">
        <v>0.14633963290674601</v>
      </c>
      <c r="AC112" s="3">
        <f t="shared" si="76"/>
        <v>1.4291249483387941E-2</v>
      </c>
    </row>
    <row r="113" spans="4:29" x14ac:dyDescent="0.25">
      <c r="D113" s="7">
        <v>42460.308019039352</v>
      </c>
      <c r="E113" s="8">
        <f t="shared" si="178"/>
        <v>91.308019039352075</v>
      </c>
      <c r="F113" s="4">
        <f t="shared" si="179"/>
        <v>7.3002147222287022</v>
      </c>
      <c r="G113">
        <v>49</v>
      </c>
      <c r="H113" s="3">
        <f t="shared" si="162"/>
        <v>3073</v>
      </c>
      <c r="I113">
        <v>444.4</v>
      </c>
      <c r="J113" s="4">
        <f t="shared" si="64"/>
        <v>3.0640313439999995</v>
      </c>
      <c r="K113">
        <v>22.92</v>
      </c>
      <c r="L113" s="6">
        <f t="shared" si="163"/>
        <v>2.016898931861267E-3</v>
      </c>
      <c r="M113" s="6">
        <f t="shared" si="180"/>
        <v>0.12638852052217128</v>
      </c>
      <c r="N113" s="6">
        <f t="shared" si="181"/>
        <v>0.27627939842919069</v>
      </c>
      <c r="O113" s="9">
        <f t="shared" si="39"/>
        <v>3.8244328023902471E-2</v>
      </c>
      <c r="P113" s="9">
        <f t="shared" si="40"/>
        <v>8.8144192498268811E-2</v>
      </c>
      <c r="Q113" s="6">
        <f t="shared" si="65"/>
        <v>4.3607717287483166E-2</v>
      </c>
      <c r="R113" s="6">
        <f t="shared" si="66"/>
        <v>32.440874884919133</v>
      </c>
      <c r="S113" s="6">
        <f t="shared" si="67"/>
        <v>5.481774113571021E-2</v>
      </c>
      <c r="T113" s="3">
        <f t="shared" si="68"/>
        <v>6.7973999008280659</v>
      </c>
      <c r="U113" s="3">
        <f t="shared" si="69"/>
        <v>7.4696702206901824</v>
      </c>
      <c r="V113" s="3">
        <f t="shared" si="70"/>
        <v>9.5195727898130311</v>
      </c>
      <c r="W113" s="3">
        <f t="shared" si="71"/>
        <v>9.5214770852300763</v>
      </c>
      <c r="X113" s="6">
        <f t="shared" si="72"/>
        <v>52.533692894390683</v>
      </c>
      <c r="Y113" s="3">
        <f t="shared" si="73"/>
        <v>0.56827438930688878</v>
      </c>
      <c r="Z113" s="3">
        <f t="shared" si="74"/>
        <v>8.0801901581904784E-2</v>
      </c>
      <c r="AA113" s="3">
        <f t="shared" si="75"/>
        <v>0.35092370911120641</v>
      </c>
      <c r="AB113" s="3">
        <v>0.14633963290674601</v>
      </c>
      <c r="AC113" s="3">
        <f t="shared" si="76"/>
        <v>1.4291249483387941E-2</v>
      </c>
    </row>
    <row r="114" spans="4:29" x14ac:dyDescent="0.25">
      <c r="D114" s="7">
        <v>42460.364733692128</v>
      </c>
      <c r="E114" s="8">
        <f t="shared" ref="E114:E115" si="182">D114-(115*365+29)-365</f>
        <v>91.364733692127629</v>
      </c>
      <c r="F114" s="4">
        <f t="shared" ref="F114:F115" si="183">(E114-E113)*24</f>
        <v>1.3611516666132957</v>
      </c>
      <c r="G114">
        <v>48</v>
      </c>
      <c r="H114" s="3">
        <f t="shared" si="162"/>
        <v>3121</v>
      </c>
      <c r="I114">
        <v>441.11</v>
      </c>
      <c r="J114" s="4">
        <f t="shared" si="64"/>
        <v>3.0413475835999999</v>
      </c>
      <c r="K114">
        <v>23.01</v>
      </c>
      <c r="L114" s="6">
        <f t="shared" si="163"/>
        <v>1.9751373226479852E-3</v>
      </c>
      <c r="M114" s="6">
        <f t="shared" ref="M114:M115" si="184">M113+L114</f>
        <v>0.12836365784481926</v>
      </c>
      <c r="N114" s="6">
        <f t="shared" ref="N114:N115" si="185">L114/F114*1000</f>
        <v>1.4510780621254042</v>
      </c>
      <c r="O114" s="9">
        <f t="shared" si="39"/>
        <v>3.8244328023902471E-2</v>
      </c>
      <c r="P114" s="9">
        <f t="shared" si="40"/>
        <v>9.0119329820916791E-2</v>
      </c>
      <c r="Q114" s="6">
        <f t="shared" si="65"/>
        <v>4.3607717287483166E-2</v>
      </c>
      <c r="R114" s="6">
        <f t="shared" si="66"/>
        <v>32.682833757697765</v>
      </c>
      <c r="S114" s="6">
        <f t="shared" si="67"/>
        <v>5.2842603813062231E-2</v>
      </c>
      <c r="T114" s="3">
        <f t="shared" si="68"/>
        <v>6.5524828728197164</v>
      </c>
      <c r="U114" s="3">
        <f t="shared" si="69"/>
        <v>7.2005306294722153</v>
      </c>
      <c r="V114" s="3">
        <f t="shared" si="70"/>
        <v>9.7328876206590138</v>
      </c>
      <c r="W114" s="3">
        <f t="shared" si="71"/>
        <v>9.734834587576529</v>
      </c>
      <c r="X114" s="6">
        <f t="shared" si="72"/>
        <v>52.560873612830022</v>
      </c>
      <c r="Y114" s="3">
        <f t="shared" si="73"/>
        <v>0.56856841215814902</v>
      </c>
      <c r="Z114" s="3">
        <f t="shared" si="74"/>
        <v>7.7890529309919951E-2</v>
      </c>
      <c r="AA114" s="3">
        <f t="shared" si="75"/>
        <v>0.35354105853193107</v>
      </c>
      <c r="AB114" s="3">
        <v>0.14633963290674601</v>
      </c>
      <c r="AC114" s="3">
        <f t="shared" si="76"/>
        <v>1.4291249483387941E-2</v>
      </c>
    </row>
    <row r="115" spans="4:29" x14ac:dyDescent="0.25">
      <c r="D115" s="7">
        <v>42460.412420289351</v>
      </c>
      <c r="E115" s="8">
        <f t="shared" si="182"/>
        <v>91.412420289350848</v>
      </c>
      <c r="F115" s="4">
        <f t="shared" si="183"/>
        <v>1.1444783333572559</v>
      </c>
      <c r="G115">
        <v>49</v>
      </c>
      <c r="H115" s="3">
        <f t="shared" si="162"/>
        <v>3170</v>
      </c>
      <c r="I115">
        <v>438.39</v>
      </c>
      <c r="J115" s="4">
        <f t="shared" si="64"/>
        <v>3.0225938364</v>
      </c>
      <c r="K115">
        <v>22.77</v>
      </c>
      <c r="L115" s="6">
        <f t="shared" si="163"/>
        <v>2.0179212853344329E-3</v>
      </c>
      <c r="M115" s="6">
        <f t="shared" si="184"/>
        <v>0.13038157913015369</v>
      </c>
      <c r="N115" s="6">
        <f t="shared" si="185"/>
        <v>1.7631799803627444</v>
      </c>
      <c r="O115" s="9">
        <f t="shared" si="39"/>
        <v>3.8244328023902471E-2</v>
      </c>
      <c r="P115" s="9">
        <f t="shared" si="40"/>
        <v>9.213725110625122E-2</v>
      </c>
      <c r="Q115" s="6">
        <f t="shared" si="65"/>
        <v>4.3607717287483166E-2</v>
      </c>
      <c r="R115" s="6">
        <f t="shared" si="66"/>
        <v>32.885615088980266</v>
      </c>
      <c r="S115" s="6">
        <f t="shared" si="67"/>
        <v>5.0824682527727802E-2</v>
      </c>
      <c r="T115" s="3">
        <f t="shared" si="68"/>
        <v>6.3022606334382472</v>
      </c>
      <c r="U115" s="3">
        <f t="shared" si="69"/>
        <v>6.9255611356464248</v>
      </c>
      <c r="V115" s="3">
        <f t="shared" si="70"/>
        <v>9.9508231194751318</v>
      </c>
      <c r="W115" s="3">
        <f t="shared" si="71"/>
        <v>9.9528136822115734</v>
      </c>
      <c r="X115" s="6">
        <f t="shared" si="72"/>
        <v>52.633061775373307</v>
      </c>
      <c r="Y115" s="3">
        <f t="shared" si="73"/>
        <v>0.56934929546796964</v>
      </c>
      <c r="Z115" s="3">
        <f t="shared" si="74"/>
        <v>7.4916093046777293E-2</v>
      </c>
      <c r="AA115" s="3">
        <f t="shared" si="75"/>
        <v>0.35573461148525304</v>
      </c>
      <c r="AB115" s="3">
        <v>0.14633963290674601</v>
      </c>
      <c r="AC115" s="3">
        <f t="shared" si="76"/>
        <v>1.4291249483387941E-2</v>
      </c>
    </row>
    <row r="116" spans="4:29" x14ac:dyDescent="0.25">
      <c r="D116" s="7">
        <v>42460.462016655096</v>
      </c>
      <c r="E116" s="8">
        <f t="shared" ref="E116:E117" si="186">D116-(115*365+29)-365</f>
        <v>91.462016655095795</v>
      </c>
      <c r="F116" s="4">
        <f t="shared" ref="F116:F117" si="187">(E116-E115)*24</f>
        <v>1.1903127778787166</v>
      </c>
      <c r="G116">
        <v>47</v>
      </c>
      <c r="H116" s="3">
        <f t="shared" si="162"/>
        <v>3217</v>
      </c>
      <c r="I116">
        <v>436.74</v>
      </c>
      <c r="J116" s="4">
        <f t="shared" si="64"/>
        <v>3.0112174823999998</v>
      </c>
      <c r="K116">
        <v>23.2</v>
      </c>
      <c r="L116" s="6">
        <f t="shared" si="163"/>
        <v>1.9327486829582899E-3</v>
      </c>
      <c r="M116" s="6">
        <f t="shared" ref="M116:M117" si="188">M115+L116</f>
        <v>0.13231432781311198</v>
      </c>
      <c r="N116" s="6">
        <f t="shared" ref="N116:N117" si="189">L116/F116*1000</f>
        <v>1.6237317777959883</v>
      </c>
      <c r="O116" s="9">
        <f t="shared" si="39"/>
        <v>3.8244328023902471E-2</v>
      </c>
      <c r="P116" s="9">
        <f t="shared" si="40"/>
        <v>9.4069999789209505E-2</v>
      </c>
      <c r="Q116" s="6">
        <f t="shared" si="65"/>
        <v>4.3607717287483166E-2</v>
      </c>
      <c r="R116" s="6">
        <f t="shared" si="66"/>
        <v>33.00985666267816</v>
      </c>
      <c r="S116" s="6">
        <f t="shared" si="67"/>
        <v>4.8891933844769517E-2</v>
      </c>
      <c r="T116" s="3">
        <f t="shared" si="68"/>
        <v>6.06259979675142</v>
      </c>
      <c r="U116" s="3">
        <f t="shared" si="69"/>
        <v>6.6621975788477137</v>
      </c>
      <c r="V116" s="3">
        <f t="shared" si="70"/>
        <v>10.159559977234627</v>
      </c>
      <c r="W116" s="3">
        <f t="shared" si="71"/>
        <v>10.161592295693765</v>
      </c>
      <c r="X116" s="6">
        <f t="shared" si="72"/>
        <v>52.772183758474128</v>
      </c>
      <c r="Y116" s="3">
        <f t="shared" si="73"/>
        <v>0.57085422412670139</v>
      </c>
      <c r="Z116" s="3">
        <f t="shared" si="74"/>
        <v>7.2067202055878424E-2</v>
      </c>
      <c r="AA116" s="3">
        <f t="shared" si="75"/>
        <v>0.3570785738174202</v>
      </c>
      <c r="AB116" s="3">
        <v>0.14633963290674601</v>
      </c>
      <c r="AC116" s="3">
        <f t="shared" si="76"/>
        <v>1.4291249483387941E-2</v>
      </c>
    </row>
    <row r="117" spans="4:29" x14ac:dyDescent="0.25">
      <c r="D117" s="7">
        <v>42460.503163726855</v>
      </c>
      <c r="E117" s="8">
        <f t="shared" si="186"/>
        <v>91.503163726854837</v>
      </c>
      <c r="F117" s="4">
        <f t="shared" si="187"/>
        <v>0.98752972221700475</v>
      </c>
      <c r="G117">
        <v>48</v>
      </c>
      <c r="H117" s="3">
        <f t="shared" si="162"/>
        <v>3265</v>
      </c>
      <c r="I117">
        <v>434.7</v>
      </c>
      <c r="J117" s="4">
        <f t="shared" si="64"/>
        <v>2.9971521719999998</v>
      </c>
      <c r="K117">
        <v>23.19</v>
      </c>
      <c r="L117" s="6">
        <f t="shared" si="163"/>
        <v>1.973937603683024E-3</v>
      </c>
      <c r="M117" s="6">
        <f t="shared" si="188"/>
        <v>0.13428826541679501</v>
      </c>
      <c r="N117" s="6">
        <f t="shared" si="189"/>
        <v>1.9988639929252285</v>
      </c>
      <c r="O117" s="9">
        <f t="shared" si="39"/>
        <v>3.8244328023902471E-2</v>
      </c>
      <c r="P117" s="9">
        <f t="shared" si="40"/>
        <v>9.6043937392892534E-2</v>
      </c>
      <c r="Q117" s="6">
        <f t="shared" si="65"/>
        <v>4.3607717287483166E-2</v>
      </c>
      <c r="R117" s="6">
        <f t="shared" si="66"/>
        <v>33.16476834335878</v>
      </c>
      <c r="S117" s="6">
        <f t="shared" si="67"/>
        <v>4.6917996241086488E-2</v>
      </c>
      <c r="T117" s="3">
        <f t="shared" si="68"/>
        <v>5.8178315338947248</v>
      </c>
      <c r="U117" s="3">
        <f t="shared" si="69"/>
        <v>6.393221465818379</v>
      </c>
      <c r="V117" s="3">
        <f t="shared" si="70"/>
        <v>10.372745238432394</v>
      </c>
      <c r="W117" s="3">
        <f t="shared" si="71"/>
        <v>10.374820202472888</v>
      </c>
      <c r="X117" s="6">
        <f t="shared" si="72"/>
        <v>52.88624819082284</v>
      </c>
      <c r="Y117" s="3">
        <f t="shared" si="73"/>
        <v>0.5720880969436174</v>
      </c>
      <c r="Z117" s="3">
        <f t="shared" si="74"/>
        <v>6.9157598181710134E-2</v>
      </c>
      <c r="AA117" s="3">
        <f t="shared" si="75"/>
        <v>0.35875430487467247</v>
      </c>
      <c r="AB117" s="3">
        <v>0.14633963290674601</v>
      </c>
      <c r="AC117" s="3">
        <f t="shared" si="76"/>
        <v>1.4291249483387941E-2</v>
      </c>
    </row>
    <row r="118" spans="4:29" x14ac:dyDescent="0.25">
      <c r="D118" s="7">
        <v>42460.545526087961</v>
      </c>
      <c r="E118" s="8">
        <f t="shared" ref="E118:E120" si="190">D118-(115*365+29)-365</f>
        <v>91.545526087960752</v>
      </c>
      <c r="F118" s="4">
        <f t="shared" ref="F118:F120" si="191">(E118-E117)*24</f>
        <v>1.016696666541975</v>
      </c>
      <c r="G118">
        <v>50</v>
      </c>
      <c r="H118" s="3">
        <f t="shared" si="162"/>
        <v>3315</v>
      </c>
      <c r="I118">
        <v>433.35</v>
      </c>
      <c r="J118" s="4">
        <f t="shared" si="64"/>
        <v>2.9878442459999999</v>
      </c>
      <c r="K118">
        <v>23.49</v>
      </c>
      <c r="L118" s="6">
        <f t="shared" si="163"/>
        <v>2.0541055287112437E-3</v>
      </c>
      <c r="M118" s="6">
        <f t="shared" ref="M118:M120" si="192">M117+L118</f>
        <v>0.13634237094550625</v>
      </c>
      <c r="N118" s="6">
        <f t="shared" ref="N118:N120" si="193">L118/F118*1000</f>
        <v>2.0203720502967131</v>
      </c>
      <c r="O118" s="9">
        <f t="shared" ref="O118:O147" si="194">$O$52</f>
        <v>3.8244328023902471E-2</v>
      </c>
      <c r="P118" s="9">
        <f t="shared" ref="P118:P147" si="195">M118-$M$52</f>
        <v>9.8098042921603776E-2</v>
      </c>
      <c r="Q118" s="6">
        <f t="shared" si="65"/>
        <v>4.3607717287483166E-2</v>
      </c>
      <c r="R118" s="6">
        <f t="shared" si="66"/>
        <v>33.268085378696341</v>
      </c>
      <c r="S118" s="6">
        <f t="shared" si="67"/>
        <v>4.4863890712375246E-2</v>
      </c>
      <c r="T118" s="3">
        <f t="shared" si="68"/>
        <v>5.5631224483345303</v>
      </c>
      <c r="U118" s="3">
        <f t="shared" si="69"/>
        <v>6.1133213717961867</v>
      </c>
      <c r="V118" s="3">
        <f t="shared" si="70"/>
        <v>10.594588635533208</v>
      </c>
      <c r="W118" s="3">
        <f t="shared" si="71"/>
        <v>10.596707977128634</v>
      </c>
      <c r="X118" s="6">
        <f t="shared" si="72"/>
        <v>53.062831249507468</v>
      </c>
      <c r="Y118" s="3">
        <f t="shared" si="73"/>
        <v>0.57399825448837027</v>
      </c>
      <c r="Z118" s="3">
        <f t="shared" si="74"/>
        <v>6.6129825980026868E-2</v>
      </c>
      <c r="AA118" s="3">
        <f t="shared" si="75"/>
        <v>0.35987191953160286</v>
      </c>
      <c r="AB118" s="3">
        <v>0.14633963290674601</v>
      </c>
      <c r="AC118" s="3">
        <f t="shared" si="76"/>
        <v>1.4291249483387941E-2</v>
      </c>
    </row>
    <row r="119" spans="4:29" x14ac:dyDescent="0.25">
      <c r="D119" s="7">
        <v>42460.589508865742</v>
      </c>
      <c r="E119" s="8">
        <f t="shared" si="190"/>
        <v>91.589508865741664</v>
      </c>
      <c r="F119" s="4">
        <f t="shared" si="191"/>
        <v>1.0555866667418741</v>
      </c>
      <c r="G119">
        <v>47</v>
      </c>
      <c r="H119" s="3">
        <f t="shared" si="162"/>
        <v>3362</v>
      </c>
      <c r="I119">
        <v>432.07</v>
      </c>
      <c r="J119" s="4">
        <f t="shared" si="64"/>
        <v>2.9790189531999998</v>
      </c>
      <c r="K119">
        <v>23.14</v>
      </c>
      <c r="L119" s="6">
        <f t="shared" si="163"/>
        <v>1.933140072883625E-3</v>
      </c>
      <c r="M119" s="6">
        <f t="shared" si="192"/>
        <v>0.13827551101838986</v>
      </c>
      <c r="N119" s="6">
        <f t="shared" si="193"/>
        <v>1.8313418819985359</v>
      </c>
      <c r="O119" s="9">
        <f t="shared" si="194"/>
        <v>3.8244328023902471E-2</v>
      </c>
      <c r="P119" s="9">
        <f t="shared" si="195"/>
        <v>0.10003118299448739</v>
      </c>
      <c r="Q119" s="6">
        <f t="shared" si="65"/>
        <v>4.3607717287483166E-2</v>
      </c>
      <c r="R119" s="6">
        <f t="shared" si="66"/>
        <v>33.366641513777999</v>
      </c>
      <c r="S119" s="6">
        <f t="shared" si="67"/>
        <v>4.293075063949163E-2</v>
      </c>
      <c r="T119" s="3">
        <f t="shared" si="68"/>
        <v>5.3234130792969623</v>
      </c>
      <c r="U119" s="3">
        <f t="shared" si="69"/>
        <v>5.8499044827439146</v>
      </c>
      <c r="V119" s="3">
        <f t="shared" si="70"/>
        <v>10.803367763404639</v>
      </c>
      <c r="W119" s="3">
        <f t="shared" si="71"/>
        <v>10.805528869178474</v>
      </c>
      <c r="X119" s="6">
        <f t="shared" si="72"/>
        <v>53.227692003478083</v>
      </c>
      <c r="Y119" s="3">
        <f t="shared" si="73"/>
        <v>0.57578160797299327</v>
      </c>
      <c r="Z119" s="3">
        <f t="shared" si="74"/>
        <v>6.3280358076442958E-2</v>
      </c>
      <c r="AA119" s="3">
        <f t="shared" si="75"/>
        <v>0.36093803395056379</v>
      </c>
      <c r="AB119" s="3">
        <v>0.14633963290674601</v>
      </c>
      <c r="AC119" s="3">
        <f t="shared" si="76"/>
        <v>1.4291249483387941E-2</v>
      </c>
    </row>
    <row r="120" spans="4:29" x14ac:dyDescent="0.25">
      <c r="D120" s="7">
        <v>42460.626778518519</v>
      </c>
      <c r="E120" s="8">
        <f t="shared" si="190"/>
        <v>91.626778518519131</v>
      </c>
      <c r="F120" s="4">
        <f t="shared" si="191"/>
        <v>0.8944716666592285</v>
      </c>
      <c r="G120">
        <v>48</v>
      </c>
      <c r="H120" s="3">
        <f t="shared" si="162"/>
        <v>3410</v>
      </c>
      <c r="I120">
        <v>429.17</v>
      </c>
      <c r="J120" s="4">
        <f t="shared" si="64"/>
        <v>2.9590241492000002</v>
      </c>
      <c r="K120">
        <v>23.27</v>
      </c>
      <c r="L120" s="6">
        <f t="shared" si="163"/>
        <v>1.973404862949286E-3</v>
      </c>
      <c r="M120" s="6">
        <f t="shared" si="192"/>
        <v>0.14024891588133914</v>
      </c>
      <c r="N120" s="6">
        <f t="shared" si="193"/>
        <v>2.2062240051937883</v>
      </c>
      <c r="O120" s="9">
        <f t="shared" si="194"/>
        <v>3.8244328023902471E-2</v>
      </c>
      <c r="P120" s="9">
        <f t="shared" si="195"/>
        <v>0.10200458785743667</v>
      </c>
      <c r="Q120" s="6">
        <f t="shared" si="65"/>
        <v>4.3607717287483166E-2</v>
      </c>
      <c r="R120" s="6">
        <f t="shared" si="66"/>
        <v>33.592107553785347</v>
      </c>
      <c r="S120" s="6">
        <f t="shared" si="67"/>
        <v>4.095734577654235E-2</v>
      </c>
      <c r="T120" s="3">
        <f t="shared" si="68"/>
        <v>5.0787108762912512</v>
      </c>
      <c r="U120" s="3">
        <f t="shared" si="69"/>
        <v>5.5810009629574191</v>
      </c>
      <c r="V120" s="3">
        <f t="shared" si="70"/>
        <v>11.016495488603161</v>
      </c>
      <c r="W120" s="3">
        <f t="shared" si="71"/>
        <v>11.018699228448851</v>
      </c>
      <c r="X120" s="6">
        <f t="shared" si="72"/>
        <v>53.271129483257234</v>
      </c>
      <c r="Y120" s="3">
        <f t="shared" si="73"/>
        <v>0.57625148560646078</v>
      </c>
      <c r="Z120" s="3">
        <f t="shared" si="74"/>
        <v>6.0371539467472479E-2</v>
      </c>
      <c r="AA120" s="3">
        <f t="shared" si="75"/>
        <v>0.36337697492606674</v>
      </c>
      <c r="AB120" s="3">
        <v>0.14633963290674601</v>
      </c>
      <c r="AC120" s="3">
        <f t="shared" si="76"/>
        <v>1.4291249483387941E-2</v>
      </c>
    </row>
    <row r="121" spans="4:29" x14ac:dyDescent="0.25">
      <c r="D121" s="7">
        <v>42460.660807314816</v>
      </c>
      <c r="E121" s="8">
        <f t="shared" ref="E121:E122" si="196">D121-(115*365+29)-365</f>
        <v>91.660807314816338</v>
      </c>
      <c r="F121" s="4">
        <f t="shared" ref="F121:F122" si="197">(E121-E120)*24</f>
        <v>0.81669111113296822</v>
      </c>
      <c r="G121">
        <v>46</v>
      </c>
      <c r="H121" s="3">
        <f t="shared" si="162"/>
        <v>3456</v>
      </c>
      <c r="I121">
        <v>426.97</v>
      </c>
      <c r="J121" s="4">
        <f t="shared" si="64"/>
        <v>2.9438556772000002</v>
      </c>
      <c r="K121">
        <v>23.24</v>
      </c>
      <c r="L121" s="6">
        <f t="shared" si="163"/>
        <v>1.8913710817299878E-3</v>
      </c>
      <c r="M121" s="6">
        <f t="shared" ref="M121:M122" si="198">M120+L121</f>
        <v>0.14214028696306913</v>
      </c>
      <c r="N121" s="6">
        <f t="shared" ref="N121:N122" si="199">L121/F121*1000</f>
        <v>2.3158952704972533</v>
      </c>
      <c r="O121" s="9">
        <f t="shared" si="194"/>
        <v>3.8244328023902471E-2</v>
      </c>
      <c r="P121" s="9">
        <f t="shared" si="195"/>
        <v>0.10389595893916666</v>
      </c>
      <c r="Q121" s="6">
        <f t="shared" si="65"/>
        <v>4.3607717287483166E-2</v>
      </c>
      <c r="R121" s="6">
        <f t="shared" si="66"/>
        <v>33.765193804852935</v>
      </c>
      <c r="S121" s="6">
        <f t="shared" si="67"/>
        <v>3.9065974694812364E-2</v>
      </c>
      <c r="T121" s="3">
        <f t="shared" si="68"/>
        <v>4.8441808621567333</v>
      </c>
      <c r="U121" s="3">
        <f t="shared" si="69"/>
        <v>5.3232756726997064</v>
      </c>
      <c r="V121" s="3">
        <f t="shared" si="70"/>
        <v>11.22076356543</v>
      </c>
      <c r="W121" s="3">
        <f t="shared" si="71"/>
        <v>11.223008167063412</v>
      </c>
      <c r="X121" s="6">
        <f t="shared" si="72"/>
        <v>53.355768522447356</v>
      </c>
      <c r="Y121" s="3">
        <f t="shared" si="73"/>
        <v>0.57716705418078473</v>
      </c>
      <c r="Z121" s="3">
        <f t="shared" si="74"/>
        <v>5.7583639476802291E-2</v>
      </c>
      <c r="AA121" s="3">
        <f t="shared" si="75"/>
        <v>0.36524930634241298</v>
      </c>
      <c r="AB121" s="3">
        <v>0.14633963290674601</v>
      </c>
      <c r="AC121" s="3">
        <f t="shared" si="76"/>
        <v>1.4291249483387941E-2</v>
      </c>
    </row>
    <row r="122" spans="4:29" x14ac:dyDescent="0.25">
      <c r="D122" s="7">
        <v>42460.685402951392</v>
      </c>
      <c r="E122" s="8">
        <f t="shared" si="196"/>
        <v>91.685402951392462</v>
      </c>
      <c r="F122" s="4">
        <f t="shared" si="197"/>
        <v>0.59029527782695368</v>
      </c>
      <c r="G122">
        <v>47</v>
      </c>
      <c r="H122" s="3">
        <f t="shared" si="162"/>
        <v>3503</v>
      </c>
      <c r="I122">
        <v>424.24</v>
      </c>
      <c r="J122" s="4">
        <f t="shared" si="64"/>
        <v>2.9250329823999999</v>
      </c>
      <c r="K122">
        <v>22.7</v>
      </c>
      <c r="L122" s="6">
        <f t="shared" si="163"/>
        <v>1.9360151164261928E-3</v>
      </c>
      <c r="M122" s="6">
        <f t="shared" si="198"/>
        <v>0.14407630207949532</v>
      </c>
      <c r="N122" s="6">
        <f t="shared" si="199"/>
        <v>3.2797401387882013</v>
      </c>
      <c r="O122" s="9">
        <f t="shared" si="194"/>
        <v>3.8244328023902471E-2</v>
      </c>
      <c r="P122" s="9">
        <f t="shared" si="195"/>
        <v>0.10583197405559285</v>
      </c>
      <c r="Q122" s="6">
        <f t="shared" si="65"/>
        <v>4.3607717287483166E-2</v>
      </c>
      <c r="R122" s="6">
        <f t="shared" si="66"/>
        <v>33.982474068588679</v>
      </c>
      <c r="S122" s="6">
        <f t="shared" si="67"/>
        <v>3.7129959578386176E-2</v>
      </c>
      <c r="T122" s="3">
        <f t="shared" si="68"/>
        <v>4.6041149877198855</v>
      </c>
      <c r="U122" s="3">
        <f t="shared" si="69"/>
        <v>5.0594670194724012</v>
      </c>
      <c r="V122" s="3">
        <f t="shared" si="70"/>
        <v>11.429853198004027</v>
      </c>
      <c r="W122" s="3">
        <f t="shared" si="71"/>
        <v>11.432139625929212</v>
      </c>
      <c r="X122" s="6">
        <f t="shared" si="72"/>
        <v>53.402296911938919</v>
      </c>
      <c r="Y122" s="3">
        <f t="shared" si="73"/>
        <v>0.57767036721032761</v>
      </c>
      <c r="Z122" s="3">
        <f t="shared" si="74"/>
        <v>5.4729933730130388E-2</v>
      </c>
      <c r="AA122" s="3">
        <f t="shared" si="75"/>
        <v>0.36759969905954204</v>
      </c>
      <c r="AB122" s="3">
        <v>0.14633963290674601</v>
      </c>
      <c r="AC122" s="3">
        <f t="shared" si="76"/>
        <v>1.4291249483387941E-2</v>
      </c>
    </row>
    <row r="123" spans="4:29" x14ac:dyDescent="0.25">
      <c r="D123" s="7">
        <v>42460.714512604165</v>
      </c>
      <c r="E123" s="8">
        <f t="shared" ref="E123:E124" si="200">D123-(115*365+29)-365</f>
        <v>91.714512604165066</v>
      </c>
      <c r="F123" s="4">
        <f t="shared" ref="F123:F124" si="201">(E123-E122)*24</f>
        <v>0.69863166654249653</v>
      </c>
      <c r="G123">
        <v>48</v>
      </c>
      <c r="H123" s="3">
        <f t="shared" si="162"/>
        <v>3551</v>
      </c>
      <c r="I123">
        <v>421.96</v>
      </c>
      <c r="J123" s="4">
        <f t="shared" si="64"/>
        <v>2.9093129296</v>
      </c>
      <c r="K123">
        <v>23.24</v>
      </c>
      <c r="L123" s="6">
        <f t="shared" si="163"/>
        <v>1.9736046070225961E-3</v>
      </c>
      <c r="M123" s="6">
        <f t="shared" ref="M123:M124" si="202">M122+L123</f>
        <v>0.14604990668651791</v>
      </c>
      <c r="N123" s="6">
        <f t="shared" ref="N123:N124" si="203">L123/F123*1000</f>
        <v>2.8249572722489029</v>
      </c>
      <c r="O123" s="9">
        <f t="shared" si="194"/>
        <v>3.8244328023902471E-2</v>
      </c>
      <c r="P123" s="9">
        <f t="shared" si="195"/>
        <v>0.10780557866261543</v>
      </c>
      <c r="Q123" s="6">
        <f t="shared" si="65"/>
        <v>4.3607717287483166E-2</v>
      </c>
      <c r="R123" s="6">
        <f t="shared" si="66"/>
        <v>34.166093465868947</v>
      </c>
      <c r="S123" s="6">
        <f t="shared" si="67"/>
        <v>3.5156354971363588E-2</v>
      </c>
      <c r="T123" s="3">
        <f t="shared" si="68"/>
        <v>4.3593880164490848</v>
      </c>
      <c r="U123" s="3">
        <f t="shared" si="69"/>
        <v>4.7905362818121811</v>
      </c>
      <c r="V123" s="3">
        <f t="shared" si="70"/>
        <v>11.643002495562467</v>
      </c>
      <c r="W123" s="3">
        <f t="shared" si="71"/>
        <v>11.645331561874841</v>
      </c>
      <c r="X123" s="6">
        <f t="shared" si="72"/>
        <v>53.487608252318871</v>
      </c>
      <c r="Y123" s="3">
        <f t="shared" si="73"/>
        <v>0.5785932082897246</v>
      </c>
      <c r="Z123" s="3">
        <f t="shared" si="74"/>
        <v>5.1820820696387604E-2</v>
      </c>
      <c r="AA123" s="3">
        <f t="shared" si="75"/>
        <v>0.36958597101388785</v>
      </c>
      <c r="AB123" s="3">
        <v>0.14633963290674601</v>
      </c>
      <c r="AC123" s="3">
        <f t="shared" si="76"/>
        <v>1.4291249483387941E-2</v>
      </c>
    </row>
    <row r="124" spans="4:29" x14ac:dyDescent="0.25">
      <c r="D124" s="7">
        <v>42460.744953333335</v>
      </c>
      <c r="E124" s="8">
        <f t="shared" si="200"/>
        <v>91.744953333334706</v>
      </c>
      <c r="F124" s="4">
        <f t="shared" si="201"/>
        <v>0.73057750007137656</v>
      </c>
      <c r="G124">
        <v>46</v>
      </c>
      <c r="H124" s="3">
        <f t="shared" si="162"/>
        <v>3597</v>
      </c>
      <c r="I124">
        <v>420.9</v>
      </c>
      <c r="J124" s="4">
        <f t="shared" si="64"/>
        <v>2.9020044839999999</v>
      </c>
      <c r="K124">
        <v>23.12</v>
      </c>
      <c r="L124" s="6">
        <f t="shared" si="163"/>
        <v>1.8921371550070919E-3</v>
      </c>
      <c r="M124" s="6">
        <f t="shared" si="202"/>
        <v>0.14794204384152498</v>
      </c>
      <c r="N124" s="6">
        <f t="shared" si="203"/>
        <v>2.5899198303016893</v>
      </c>
      <c r="O124" s="9">
        <f t="shared" si="194"/>
        <v>3.8244328023902471E-2</v>
      </c>
      <c r="P124" s="9">
        <f t="shared" si="195"/>
        <v>0.10969771581762251</v>
      </c>
      <c r="Q124" s="6">
        <f t="shared" si="65"/>
        <v>4.3607717287483166E-2</v>
      </c>
      <c r="R124" s="6">
        <f t="shared" si="66"/>
        <v>34.252137797239392</v>
      </c>
      <c r="S124" s="6">
        <f t="shared" si="67"/>
        <v>3.3264217816356509E-2</v>
      </c>
      <c r="T124" s="3">
        <f t="shared" si="68"/>
        <v>4.1247630092282073</v>
      </c>
      <c r="U124" s="3">
        <f t="shared" si="69"/>
        <v>4.5327066035474806</v>
      </c>
      <c r="V124" s="3">
        <f t="shared" si="70"/>
        <v>11.847353308303232</v>
      </c>
      <c r="W124" s="3">
        <f t="shared" si="71"/>
        <v>11.849723252953822</v>
      </c>
      <c r="X124" s="6">
        <f t="shared" si="72"/>
        <v>53.659393599213125</v>
      </c>
      <c r="Y124" s="3">
        <f t="shared" si="73"/>
        <v>0.58045146739392373</v>
      </c>
      <c r="Z124" s="3">
        <f t="shared" si="74"/>
        <v>4.9031791506004743E-2</v>
      </c>
      <c r="AA124" s="3">
        <f t="shared" si="75"/>
        <v>0.37051674110007149</v>
      </c>
      <c r="AB124" s="3">
        <v>0.14633963290674601</v>
      </c>
      <c r="AC124" s="3">
        <f t="shared" si="76"/>
        <v>1.4291249483387941E-2</v>
      </c>
    </row>
    <row r="125" spans="4:29" x14ac:dyDescent="0.25">
      <c r="D125" s="7">
        <v>42460.778866388886</v>
      </c>
      <c r="E125" s="8">
        <f t="shared" ref="E125:E126" si="204">D125-(115*365+29)-365</f>
        <v>91.778866388885945</v>
      </c>
      <c r="F125" s="4">
        <f t="shared" ref="F125:F126" si="205">(E125-E124)*24</f>
        <v>0.81391333322972059</v>
      </c>
      <c r="G125">
        <v>46</v>
      </c>
      <c r="H125" s="3">
        <f t="shared" si="162"/>
        <v>3643</v>
      </c>
      <c r="I125">
        <v>420.67</v>
      </c>
      <c r="J125" s="4">
        <f t="shared" si="64"/>
        <v>2.9004186891999999</v>
      </c>
      <c r="K125">
        <v>23.11</v>
      </c>
      <c r="L125" s="6">
        <f t="shared" si="163"/>
        <v>1.8922010224598363E-3</v>
      </c>
      <c r="M125" s="6">
        <f t="shared" ref="M125:M126" si="206">M124+L125</f>
        <v>0.14983424486398483</v>
      </c>
      <c r="N125" s="6">
        <f t="shared" ref="N125:N126" si="207">L125/F125*1000</f>
        <v>2.3248188046647682</v>
      </c>
      <c r="O125" s="9">
        <f t="shared" si="194"/>
        <v>3.8244328023902471E-2</v>
      </c>
      <c r="P125" s="9">
        <f t="shared" si="195"/>
        <v>0.11158991684008236</v>
      </c>
      <c r="Q125" s="6">
        <f t="shared" si="65"/>
        <v>4.3607717287483166E-2</v>
      </c>
      <c r="R125" s="6">
        <f t="shared" si="66"/>
        <v>34.270865045898354</v>
      </c>
      <c r="S125" s="6">
        <f t="shared" si="67"/>
        <v>3.1372016793896659E-2</v>
      </c>
      <c r="T125" s="3">
        <f t="shared" si="68"/>
        <v>3.8901300824431857</v>
      </c>
      <c r="U125" s="3">
        <f t="shared" si="69"/>
        <v>4.2748682224650389</v>
      </c>
      <c r="V125" s="3">
        <f t="shared" si="70"/>
        <v>12.051711018728895</v>
      </c>
      <c r="W125" s="3">
        <f t="shared" si="71"/>
        <v>12.054121843097514</v>
      </c>
      <c r="X125" s="6">
        <f t="shared" si="72"/>
        <v>53.898504731636606</v>
      </c>
      <c r="Y125" s="3">
        <f t="shared" si="73"/>
        <v>0.58303801186220616</v>
      </c>
      <c r="Z125" s="3">
        <f t="shared" si="74"/>
        <v>4.6242668174354351E-2</v>
      </c>
      <c r="AA125" s="3">
        <f t="shared" si="75"/>
        <v>0.37071931996343954</v>
      </c>
      <c r="AB125" s="3">
        <v>0.14633963290674601</v>
      </c>
      <c r="AC125" s="3">
        <f t="shared" si="76"/>
        <v>1.4291249483387941E-2</v>
      </c>
    </row>
    <row r="126" spans="4:29" x14ac:dyDescent="0.25">
      <c r="D126" s="7">
        <v>42460.797616944445</v>
      </c>
      <c r="E126" s="8">
        <f t="shared" si="204"/>
        <v>91.797616944444599</v>
      </c>
      <c r="F126" s="4">
        <f t="shared" si="205"/>
        <v>0.45001333340769634</v>
      </c>
      <c r="G126">
        <v>46</v>
      </c>
      <c r="H126" s="3">
        <f t="shared" si="162"/>
        <v>3689</v>
      </c>
      <c r="I126">
        <v>416.54</v>
      </c>
      <c r="J126" s="4">
        <f t="shared" si="64"/>
        <v>2.8719433304000002</v>
      </c>
      <c r="K126">
        <v>23.09</v>
      </c>
      <c r="L126" s="6">
        <f t="shared" si="163"/>
        <v>1.8923287703009422E-3</v>
      </c>
      <c r="M126" s="6">
        <f t="shared" si="206"/>
        <v>0.15172657363428577</v>
      </c>
      <c r="N126" s="6">
        <f t="shared" si="207"/>
        <v>4.2050504503308987</v>
      </c>
      <c r="O126" s="9">
        <f t="shared" si="194"/>
        <v>3.8244328023902471E-2</v>
      </c>
      <c r="P126" s="9">
        <f t="shared" si="195"/>
        <v>0.11348224561038329</v>
      </c>
      <c r="Q126" s="6">
        <f t="shared" si="65"/>
        <v>4.3607717287483166E-2</v>
      </c>
      <c r="R126" s="6">
        <f t="shared" si="66"/>
        <v>34.610661158251453</v>
      </c>
      <c r="S126" s="6">
        <f t="shared" si="67"/>
        <v>2.9479688023595726E-2</v>
      </c>
      <c r="T126" s="3">
        <f t="shared" si="68"/>
        <v>3.6554813149258703</v>
      </c>
      <c r="U126" s="3">
        <f t="shared" si="69"/>
        <v>4.0170124339844726</v>
      </c>
      <c r="V126" s="3">
        <f t="shared" si="70"/>
        <v>12.256082525921396</v>
      </c>
      <c r="W126" s="3">
        <f t="shared" si="71"/>
        <v>12.25853423276795</v>
      </c>
      <c r="X126" s="6">
        <f t="shared" si="72"/>
        <v>53.816564407764076</v>
      </c>
      <c r="Y126" s="3">
        <f t="shared" si="73"/>
        <v>0.58215163618703936</v>
      </c>
      <c r="Z126" s="3">
        <f t="shared" si="74"/>
        <v>4.3453356541101815E-2</v>
      </c>
      <c r="AA126" s="3">
        <f t="shared" si="75"/>
        <v>0.37439500727185887</v>
      </c>
      <c r="AB126" s="3">
        <v>0.14633963290674601</v>
      </c>
      <c r="AC126" s="3">
        <f t="shared" si="76"/>
        <v>1.4291249483387941E-2</v>
      </c>
    </row>
    <row r="127" spans="4:29" x14ac:dyDescent="0.25">
      <c r="D127" s="7">
        <v>42460.812432210645</v>
      </c>
      <c r="E127" s="8">
        <f t="shared" ref="E127:E129" si="208">D127-(115*365+29)-365</f>
        <v>91.812432210645056</v>
      </c>
      <c r="F127" s="4">
        <f t="shared" ref="F127:F129" si="209">(E127-E126)*24</f>
        <v>0.35556638881098479</v>
      </c>
      <c r="G127" s="2">
        <v>46</v>
      </c>
      <c r="H127" s="3">
        <f t="shared" ref="H127:H146" si="210">H126+G127</f>
        <v>3735</v>
      </c>
      <c r="I127">
        <v>413.78</v>
      </c>
      <c r="J127" s="4">
        <f t="shared" si="64"/>
        <v>2.8529137927999999</v>
      </c>
      <c r="K127">
        <v>23.28</v>
      </c>
      <c r="L127" s="6">
        <f t="shared" ref="L127:L146" si="211">(101325*(G127/1000000))/(8.314462*(K127+273.15))</f>
        <v>1.8911158618019471E-3</v>
      </c>
      <c r="M127" s="6">
        <f t="shared" ref="M127:M129" si="212">M126+L127</f>
        <v>0.1536176894960877</v>
      </c>
      <c r="N127" s="6">
        <f t="shared" ref="N127:N129" si="213">L127/F127*1000</f>
        <v>5.3186013113496049</v>
      </c>
      <c r="O127" s="9">
        <f t="shared" si="194"/>
        <v>3.8244328023902471E-2</v>
      </c>
      <c r="P127" s="9">
        <f t="shared" si="195"/>
        <v>0.11537336147218523</v>
      </c>
      <c r="Q127" s="6">
        <f t="shared" si="65"/>
        <v>4.3607717287483166E-2</v>
      </c>
      <c r="R127" s="6">
        <f t="shared" si="66"/>
        <v>34.841521578756975</v>
      </c>
      <c r="S127" s="6">
        <f t="shared" si="67"/>
        <v>2.7588572161793792E-2</v>
      </c>
      <c r="T127" s="3">
        <f t="shared" si="68"/>
        <v>3.4209829480624303</v>
      </c>
      <c r="U127" s="3">
        <f t="shared" si="69"/>
        <v>3.7593219209477255</v>
      </c>
      <c r="V127" s="3">
        <f t="shared" si="70"/>
        <v>12.460323038996005</v>
      </c>
      <c r="W127" s="3">
        <f t="shared" si="71"/>
        <v>12.462815602116429</v>
      </c>
      <c r="X127" s="6">
        <f t="shared" si="72"/>
        <v>53.843394500295297</v>
      </c>
      <c r="Y127" s="3">
        <f t="shared" si="73"/>
        <v>0.58244186620149652</v>
      </c>
      <c r="Z127" s="3">
        <f t="shared" si="74"/>
        <v>4.0665832747171601E-2</v>
      </c>
      <c r="AA127" s="3">
        <f t="shared" si="75"/>
        <v>0.37689230105133187</v>
      </c>
      <c r="AB127" s="3">
        <v>0.14633963290674601</v>
      </c>
      <c r="AC127" s="3">
        <f t="shared" si="76"/>
        <v>1.4291249483387941E-2</v>
      </c>
    </row>
    <row r="128" spans="4:29" x14ac:dyDescent="0.25">
      <c r="D128" s="7">
        <v>42460.847271203704</v>
      </c>
      <c r="E128" s="8">
        <f t="shared" si="208"/>
        <v>91.847271203703713</v>
      </c>
      <c r="F128" s="4">
        <f t="shared" si="209"/>
        <v>0.83613583340775222</v>
      </c>
      <c r="G128" s="2">
        <v>44</v>
      </c>
      <c r="H128" s="3">
        <f t="shared" si="210"/>
        <v>3779</v>
      </c>
      <c r="I128">
        <v>415.68</v>
      </c>
      <c r="J128" s="4">
        <f t="shared" si="64"/>
        <v>2.8660138368000001</v>
      </c>
      <c r="K128">
        <v>23.24</v>
      </c>
      <c r="L128" s="6">
        <f t="shared" si="211"/>
        <v>1.8091375564373794E-3</v>
      </c>
      <c r="M128" s="6">
        <f t="shared" si="212"/>
        <v>0.15542682705252509</v>
      </c>
      <c r="N128" s="6">
        <f t="shared" si="213"/>
        <v>2.1636885828275831</v>
      </c>
      <c r="O128" s="9">
        <f t="shared" si="194"/>
        <v>3.8244328023902471E-2</v>
      </c>
      <c r="P128" s="9">
        <f t="shared" si="195"/>
        <v>0.11718249902862261</v>
      </c>
      <c r="Q128" s="6">
        <f t="shared" si="65"/>
        <v>4.3607717287483166E-2</v>
      </c>
      <c r="R128" s="6">
        <f t="shared" si="66"/>
        <v>34.682267125813269</v>
      </c>
      <c r="S128" s="6">
        <f t="shared" si="67"/>
        <v>2.5779434605356408E-2</v>
      </c>
      <c r="T128" s="3">
        <f t="shared" si="68"/>
        <v>3.1966498910641947</v>
      </c>
      <c r="U128" s="3">
        <f t="shared" si="69"/>
        <v>3.5128020780925215</v>
      </c>
      <c r="V128" s="3">
        <f t="shared" si="70"/>
        <v>12.655709895091242</v>
      </c>
      <c r="W128" s="3">
        <f t="shared" si="71"/>
        <v>12.658241543399921</v>
      </c>
      <c r="X128" s="6">
        <f t="shared" si="72"/>
        <v>54.24916879609421</v>
      </c>
      <c r="Y128" s="3">
        <f t="shared" si="73"/>
        <v>0.58683126141506203</v>
      </c>
      <c r="Z128" s="3">
        <f t="shared" si="74"/>
        <v>3.7999145799574023E-2</v>
      </c>
      <c r="AA128" s="3">
        <f t="shared" si="75"/>
        <v>0.37516959278536394</v>
      </c>
      <c r="AB128" s="3">
        <v>0.14633963290674601</v>
      </c>
      <c r="AC128" s="3">
        <f t="shared" si="76"/>
        <v>1.4291249483387941E-2</v>
      </c>
    </row>
    <row r="129" spans="4:29" x14ac:dyDescent="0.25">
      <c r="D129" s="7">
        <v>42460.850512094905</v>
      </c>
      <c r="E129" s="8">
        <f t="shared" si="208"/>
        <v>91.850512094904843</v>
      </c>
      <c r="F129" s="4">
        <f t="shared" si="209"/>
        <v>7.7781388827133924E-2</v>
      </c>
      <c r="G129" s="2">
        <v>39</v>
      </c>
      <c r="H129" s="3">
        <f t="shared" si="210"/>
        <v>3818</v>
      </c>
      <c r="I129">
        <v>405.99</v>
      </c>
      <c r="J129" s="4">
        <f t="shared" si="64"/>
        <v>2.7992036123999999</v>
      </c>
      <c r="K129">
        <v>23.53</v>
      </c>
      <c r="L129" s="6">
        <f t="shared" si="211"/>
        <v>1.6019862948253496E-3</v>
      </c>
      <c r="M129" s="6">
        <f t="shared" si="212"/>
        <v>0.15702881334735044</v>
      </c>
      <c r="N129" s="6">
        <f t="shared" si="213"/>
        <v>20.596010420766607</v>
      </c>
      <c r="O129" s="9">
        <f t="shared" si="194"/>
        <v>3.8244328023902471E-2</v>
      </c>
      <c r="P129" s="9">
        <f t="shared" si="195"/>
        <v>0.11878448532344797</v>
      </c>
      <c r="Q129" s="6">
        <f t="shared" si="65"/>
        <v>4.3607717287483166E-2</v>
      </c>
      <c r="R129" s="6">
        <f t="shared" si="66"/>
        <v>35.510049013172889</v>
      </c>
      <c r="S129" s="6">
        <f t="shared" si="67"/>
        <v>2.4177448310531049E-2</v>
      </c>
      <c r="T129" s="3">
        <f t="shared" si="68"/>
        <v>2.9980035905058502</v>
      </c>
      <c r="U129" s="3">
        <f t="shared" si="69"/>
        <v>3.2945094401163186</v>
      </c>
      <c r="V129" s="3">
        <f t="shared" si="70"/>
        <v>12.828724414932381</v>
      </c>
      <c r="W129" s="3">
        <f t="shared" si="71"/>
        <v>12.831290673066995</v>
      </c>
      <c r="X129" s="6">
        <f t="shared" si="72"/>
        <v>53.639679546710788</v>
      </c>
      <c r="Y129" s="3">
        <f t="shared" si="73"/>
        <v>0.5802382139459118</v>
      </c>
      <c r="Z129" s="3">
        <f t="shared" si="74"/>
        <v>3.5637801894330273E-2</v>
      </c>
      <c r="AA129" s="3">
        <f t="shared" si="75"/>
        <v>0.3841239841597579</v>
      </c>
      <c r="AB129" s="3">
        <v>0.14633963290674601</v>
      </c>
      <c r="AC129" s="3">
        <f t="shared" si="76"/>
        <v>1.4291249483387941E-2</v>
      </c>
    </row>
    <row r="130" spans="4:29" x14ac:dyDescent="0.25">
      <c r="D130" s="7">
        <v>42460.869146921294</v>
      </c>
      <c r="E130" s="8">
        <f t="shared" ref="E130:E141" si="214">D130-(115*365+29)-365</f>
        <v>91.869146921293577</v>
      </c>
      <c r="F130" s="4">
        <f t="shared" ref="F130:F141" si="215">(E130-E129)*24</f>
        <v>0.44723583332961425</v>
      </c>
      <c r="G130">
        <v>30</v>
      </c>
      <c r="H130" s="3">
        <f t="shared" si="210"/>
        <v>3848</v>
      </c>
      <c r="I130">
        <v>408.7</v>
      </c>
      <c r="J130" s="4">
        <f t="shared" si="64"/>
        <v>2.8178884119999998</v>
      </c>
      <c r="K130">
        <v>23.32</v>
      </c>
      <c r="L130" s="6">
        <f t="shared" si="211"/>
        <v>1.2331700287453774E-3</v>
      </c>
      <c r="M130" s="6">
        <f t="shared" ref="M130:M141" si="216">M129+L130</f>
        <v>0.15826198337609582</v>
      </c>
      <c r="N130" s="6">
        <f t="shared" ref="N130:N141" si="217">L130/F130*1000</f>
        <v>2.7573149037826026</v>
      </c>
      <c r="O130" s="9">
        <f t="shared" si="194"/>
        <v>3.8244328023902471E-2</v>
      </c>
      <c r="P130" s="9">
        <f t="shared" si="195"/>
        <v>0.12001765535219334</v>
      </c>
      <c r="Q130" s="6">
        <f t="shared" si="65"/>
        <v>4.3607717287483166E-2</v>
      </c>
      <c r="R130" s="6">
        <f t="shared" si="66"/>
        <v>35.274589671783851</v>
      </c>
      <c r="S130" s="6">
        <f t="shared" si="67"/>
        <v>2.2944278281785677E-2</v>
      </c>
      <c r="T130" s="3">
        <f t="shared" si="68"/>
        <v>2.8450905069414238</v>
      </c>
      <c r="U130" s="3">
        <f t="shared" si="69"/>
        <v>3.1264730845510149</v>
      </c>
      <c r="V130" s="3">
        <f t="shared" si="70"/>
        <v>12.961906778036882</v>
      </c>
      <c r="W130" s="3">
        <f t="shared" si="71"/>
        <v>12.964499677972476</v>
      </c>
      <c r="X130" s="6">
        <f t="shared" si="72"/>
        <v>54.043175243665132</v>
      </c>
      <c r="Y130" s="3">
        <f t="shared" si="73"/>
        <v>0.58460296079962426</v>
      </c>
      <c r="Z130" s="3">
        <f t="shared" si="74"/>
        <v>3.3820096873436449E-2</v>
      </c>
      <c r="AA130" s="3">
        <f t="shared" si="75"/>
        <v>0.38157694232693928</v>
      </c>
      <c r="AB130" s="3">
        <v>0.14633963290674601</v>
      </c>
      <c r="AC130" s="3">
        <f t="shared" si="76"/>
        <v>1.4291249483387941E-2</v>
      </c>
    </row>
    <row r="131" spans="4:29" x14ac:dyDescent="0.25">
      <c r="D131" s="7">
        <v>42460.8825153125</v>
      </c>
      <c r="E131" s="8">
        <f t="shared" si="214"/>
        <v>91.882515312499891</v>
      </c>
      <c r="F131" s="4">
        <f t="shared" si="215"/>
        <v>0.32084138895152137</v>
      </c>
      <c r="G131">
        <v>35</v>
      </c>
      <c r="H131" s="3">
        <f t="shared" si="210"/>
        <v>3883</v>
      </c>
      <c r="I131">
        <v>406.43</v>
      </c>
      <c r="J131" s="4">
        <f t="shared" si="64"/>
        <v>2.8022373067999999</v>
      </c>
      <c r="K131">
        <v>23.03</v>
      </c>
      <c r="L131" s="6">
        <f t="shared" si="211"/>
        <v>1.4401070458026619E-3</v>
      </c>
      <c r="M131" s="6">
        <f t="shared" si="216"/>
        <v>0.15970209042189848</v>
      </c>
      <c r="N131" s="6">
        <f t="shared" si="217"/>
        <v>4.4885326376026251</v>
      </c>
      <c r="O131" s="9">
        <f t="shared" si="194"/>
        <v>3.8244328023902471E-2</v>
      </c>
      <c r="P131" s="9">
        <f t="shared" si="195"/>
        <v>0.12145776239799601</v>
      </c>
      <c r="Q131" s="6">
        <f t="shared" ref="Q131:Q194" si="218">$O$197-O131</f>
        <v>4.3607717287483166E-2</v>
      </c>
      <c r="R131" s="6">
        <f t="shared" ref="R131:R194" si="219">(Q131*1000000)*(B$1/1000000)*($B$5+273.15)/J131</f>
        <v>35.471605931791601</v>
      </c>
      <c r="S131" s="6">
        <f t="shared" ref="S131:S194" si="220">$P$197-P131</f>
        <v>2.1504171235983013E-2</v>
      </c>
      <c r="T131" s="3">
        <f t="shared" ref="T131:T194" si="221">S131*124</f>
        <v>2.6665172332618936</v>
      </c>
      <c r="U131" s="3">
        <f t="shared" ref="U131:U194" si="222">T131/0.91</f>
        <v>2.9302387178702127</v>
      </c>
      <c r="V131" s="3">
        <f t="shared" ref="V131:V194" si="223">108*($S$2-S131)</f>
        <v>13.117438338983568</v>
      </c>
      <c r="W131" s="3">
        <f t="shared" ref="W131:W194" si="224">V131/0.9998</f>
        <v>13.120062351453859</v>
      </c>
      <c r="X131" s="6">
        <f t="shared" ref="X131:X194" si="225">$B$4-R131-U131</f>
        <v>54.042393350338187</v>
      </c>
      <c r="Y131" s="3">
        <f t="shared" ref="Y131:Y194" si="226">X131/$B$4</f>
        <v>0.58459450280003589</v>
      </c>
      <c r="Z131" s="3">
        <f t="shared" ref="Z131:Z194" si="227">U131/$B$4</f>
        <v>3.1697364608816538E-2</v>
      </c>
      <c r="AA131" s="3">
        <f t="shared" ref="AA131:AA194" si="228">R131/$B$4</f>
        <v>0.38370813259114755</v>
      </c>
      <c r="AB131" s="3">
        <v>0.14633963290674601</v>
      </c>
      <c r="AC131" s="3">
        <f t="shared" ref="AC131:AC194" si="229">AB131*($B$4/1000*1.0564)</f>
        <v>1.4291249483387941E-2</v>
      </c>
    </row>
    <row r="132" spans="4:29" x14ac:dyDescent="0.25">
      <c r="D132" s="7">
        <v>42460.887550231484</v>
      </c>
      <c r="E132" s="8">
        <f t="shared" si="214"/>
        <v>91.887550231484056</v>
      </c>
      <c r="F132" s="4">
        <f t="shared" si="215"/>
        <v>0.12083805561996996</v>
      </c>
      <c r="G132">
        <v>39</v>
      </c>
      <c r="H132" s="3">
        <f t="shared" si="210"/>
        <v>3922</v>
      </c>
      <c r="I132">
        <v>401.16</v>
      </c>
      <c r="J132" s="4">
        <f t="shared" si="64"/>
        <v>2.7659019216000003</v>
      </c>
      <c r="K132">
        <v>23.45</v>
      </c>
      <c r="L132" s="6">
        <f t="shared" si="211"/>
        <v>1.6024183882292133E-3</v>
      </c>
      <c r="M132" s="6">
        <f t="shared" si="216"/>
        <v>0.1613045088101277</v>
      </c>
      <c r="N132" s="6">
        <f t="shared" si="217"/>
        <v>13.260875309585785</v>
      </c>
      <c r="O132" s="9">
        <f t="shared" si="194"/>
        <v>3.8244328023902471E-2</v>
      </c>
      <c r="P132" s="9">
        <f t="shared" si="195"/>
        <v>0.12306018078622523</v>
      </c>
      <c r="Q132" s="6">
        <f t="shared" si="218"/>
        <v>4.3607717287483166E-2</v>
      </c>
      <c r="R132" s="6">
        <f t="shared" si="219"/>
        <v>35.937592977510363</v>
      </c>
      <c r="S132" s="6">
        <f t="shared" si="220"/>
        <v>1.9901752847753792E-2</v>
      </c>
      <c r="T132" s="3">
        <f t="shared" si="221"/>
        <v>2.4678173531214704</v>
      </c>
      <c r="U132" s="3">
        <f t="shared" si="222"/>
        <v>2.7118872012323849</v>
      </c>
      <c r="V132" s="3">
        <f t="shared" si="223"/>
        <v>13.290499524912324</v>
      </c>
      <c r="W132" s="3">
        <f t="shared" si="224"/>
        <v>13.293158156543633</v>
      </c>
      <c r="X132" s="6">
        <f t="shared" si="225"/>
        <v>53.794757821257249</v>
      </c>
      <c r="Y132" s="3">
        <f t="shared" si="226"/>
        <v>0.58191574710429494</v>
      </c>
      <c r="Z132" s="3">
        <f t="shared" si="227"/>
        <v>2.9335383793551145E-2</v>
      </c>
      <c r="AA132" s="3">
        <f t="shared" si="228"/>
        <v>0.38874886910215395</v>
      </c>
      <c r="AB132" s="3">
        <v>0.14633963290674601</v>
      </c>
      <c r="AC132" s="3">
        <f t="shared" si="229"/>
        <v>1.4291249483387941E-2</v>
      </c>
    </row>
    <row r="133" spans="4:29" x14ac:dyDescent="0.25">
      <c r="D133" s="7">
        <v>42460.891369791665</v>
      </c>
      <c r="E133" s="8">
        <f t="shared" si="214"/>
        <v>91.891369791665056</v>
      </c>
      <c r="F133" s="4">
        <f t="shared" si="215"/>
        <v>9.1669444344006479E-2</v>
      </c>
      <c r="G133">
        <v>39</v>
      </c>
      <c r="H133" s="3">
        <f t="shared" si="210"/>
        <v>3961</v>
      </c>
      <c r="I133">
        <v>394.01</v>
      </c>
      <c r="J133" s="4">
        <f t="shared" si="64"/>
        <v>2.7166043875999999</v>
      </c>
      <c r="K133">
        <v>23.16</v>
      </c>
      <c r="L133" s="6">
        <f t="shared" si="211"/>
        <v>1.6039866826930735E-3</v>
      </c>
      <c r="M133" s="6">
        <f t="shared" si="216"/>
        <v>0.16290849549282077</v>
      </c>
      <c r="N133" s="6">
        <f t="shared" si="217"/>
        <v>17.497506330177131</v>
      </c>
      <c r="O133" s="9">
        <f t="shared" si="194"/>
        <v>3.8244328023902471E-2</v>
      </c>
      <c r="P133" s="9">
        <f t="shared" si="195"/>
        <v>0.1246641674689183</v>
      </c>
      <c r="Q133" s="6">
        <f t="shared" si="218"/>
        <v>4.3607717287483166E-2</v>
      </c>
      <c r="R133" s="6">
        <f t="shared" si="219"/>
        <v>36.58974340462948</v>
      </c>
      <c r="S133" s="6">
        <f t="shared" si="220"/>
        <v>1.8297766165060722E-2</v>
      </c>
      <c r="T133" s="3">
        <f t="shared" si="221"/>
        <v>2.2689230044675295</v>
      </c>
      <c r="U133" s="3">
        <f t="shared" si="222"/>
        <v>2.4933219829313509</v>
      </c>
      <c r="V133" s="3">
        <f t="shared" si="223"/>
        <v>13.463730086643176</v>
      </c>
      <c r="W133" s="3">
        <f t="shared" si="224"/>
        <v>13.46642337131744</v>
      </c>
      <c r="X133" s="6">
        <f t="shared" si="225"/>
        <v>53.361172612439169</v>
      </c>
      <c r="Y133" s="3">
        <f t="shared" si="226"/>
        <v>0.57722551201556949</v>
      </c>
      <c r="Z133" s="3">
        <f t="shared" si="227"/>
        <v>2.6971091296478109E-2</v>
      </c>
      <c r="AA133" s="3">
        <f t="shared" si="228"/>
        <v>0.39580339668795239</v>
      </c>
      <c r="AB133" s="3">
        <v>0.14633963290674601</v>
      </c>
      <c r="AC133" s="3">
        <f t="shared" si="229"/>
        <v>1.4291249483387941E-2</v>
      </c>
    </row>
    <row r="134" spans="4:29" x14ac:dyDescent="0.25">
      <c r="D134" s="7">
        <v>42460.909830949073</v>
      </c>
      <c r="E134" s="8">
        <f t="shared" si="214"/>
        <v>91.909830949072784</v>
      </c>
      <c r="F134" s="4">
        <f t="shared" si="215"/>
        <v>0.44306777778547257</v>
      </c>
      <c r="G134">
        <v>41</v>
      </c>
      <c r="H134" s="3">
        <f t="shared" si="210"/>
        <v>4002</v>
      </c>
      <c r="I134">
        <v>400.46</v>
      </c>
      <c r="J134" s="4">
        <f t="shared" si="64"/>
        <v>2.7610755895999999</v>
      </c>
      <c r="K134">
        <v>22.98</v>
      </c>
      <c r="L134" s="6">
        <f t="shared" si="211"/>
        <v>1.6872673775377733E-3</v>
      </c>
      <c r="M134" s="6">
        <f t="shared" si="216"/>
        <v>0.16459576287035854</v>
      </c>
      <c r="N134" s="6">
        <f t="shared" si="217"/>
        <v>3.8081473357665954</v>
      </c>
      <c r="O134" s="9">
        <f t="shared" si="194"/>
        <v>3.8244328023902471E-2</v>
      </c>
      <c r="P134" s="9">
        <f t="shared" si="195"/>
        <v>0.12635143484645606</v>
      </c>
      <c r="Q134" s="6">
        <f t="shared" si="218"/>
        <v>4.3607717287483166E-2</v>
      </c>
      <c r="R134" s="6">
        <f t="shared" si="219"/>
        <v>36.000411523892673</v>
      </c>
      <c r="S134" s="6">
        <f t="shared" si="220"/>
        <v>1.6610498787522965E-2</v>
      </c>
      <c r="T134" s="3">
        <f t="shared" si="221"/>
        <v>2.0597018496528476</v>
      </c>
      <c r="U134" s="3">
        <f t="shared" si="222"/>
        <v>2.26340862599214</v>
      </c>
      <c r="V134" s="3">
        <f t="shared" si="223"/>
        <v>13.645954963417253</v>
      </c>
      <c r="W134" s="3">
        <f t="shared" si="224"/>
        <v>13.648684700357324</v>
      </c>
      <c r="X134" s="6">
        <f t="shared" si="225"/>
        <v>54.180417850115184</v>
      </c>
      <c r="Y134" s="3">
        <f t="shared" si="226"/>
        <v>0.58608755961745485</v>
      </c>
      <c r="Z134" s="3">
        <f t="shared" si="227"/>
        <v>2.4484042217884257E-2</v>
      </c>
      <c r="AA134" s="3">
        <f t="shared" si="228"/>
        <v>0.3894283981646609</v>
      </c>
      <c r="AB134" s="3">
        <v>0.14633963290674601</v>
      </c>
      <c r="AC134" s="3">
        <f t="shared" si="229"/>
        <v>1.4291249483387941E-2</v>
      </c>
    </row>
    <row r="135" spans="4:29" x14ac:dyDescent="0.25">
      <c r="D135" s="7">
        <v>42460.911277754632</v>
      </c>
      <c r="E135" s="8">
        <f t="shared" si="214"/>
        <v>91.911277754632465</v>
      </c>
      <c r="F135" s="4">
        <f t="shared" si="215"/>
        <v>3.4723333432339132E-2</v>
      </c>
      <c r="G135">
        <v>41</v>
      </c>
      <c r="H135" s="3">
        <f t="shared" si="210"/>
        <v>4043</v>
      </c>
      <c r="I135">
        <v>388.19</v>
      </c>
      <c r="J135" s="4">
        <f t="shared" si="64"/>
        <v>2.6764768844</v>
      </c>
      <c r="K135">
        <v>23.13</v>
      </c>
      <c r="L135" s="6">
        <f t="shared" si="211"/>
        <v>1.6864131514454598E-3</v>
      </c>
      <c r="M135" s="6">
        <f t="shared" si="216"/>
        <v>0.16628217602180401</v>
      </c>
      <c r="N135" s="6">
        <f t="shared" si="217"/>
        <v>48.567144474523303</v>
      </c>
      <c r="O135" s="9">
        <f t="shared" si="194"/>
        <v>3.8244328023902471E-2</v>
      </c>
      <c r="P135" s="9">
        <f t="shared" si="195"/>
        <v>0.12803784799790152</v>
      </c>
      <c r="Q135" s="6">
        <f t="shared" si="218"/>
        <v>4.3607717287483166E-2</v>
      </c>
      <c r="R135" s="6">
        <f t="shared" si="219"/>
        <v>37.138320922378369</v>
      </c>
      <c r="S135" s="6">
        <f t="shared" si="220"/>
        <v>1.49240856360775E-2</v>
      </c>
      <c r="T135" s="3">
        <f t="shared" si="221"/>
        <v>1.85058661887361</v>
      </c>
      <c r="U135" s="3">
        <f t="shared" si="222"/>
        <v>2.0336116690918788</v>
      </c>
      <c r="V135" s="3">
        <f t="shared" si="223"/>
        <v>13.828087583773364</v>
      </c>
      <c r="W135" s="3">
        <f t="shared" si="224"/>
        <v>13.830853754524268</v>
      </c>
      <c r="X135" s="6">
        <f t="shared" si="225"/>
        <v>53.272305408529753</v>
      </c>
      <c r="Y135" s="3">
        <f t="shared" si="226"/>
        <v>0.57626420598036354</v>
      </c>
      <c r="Z135" s="3">
        <f t="shared" si="227"/>
        <v>2.1998252277138992E-2</v>
      </c>
      <c r="AA135" s="3">
        <f t="shared" si="228"/>
        <v>0.40173754174249748</v>
      </c>
      <c r="AB135" s="3">
        <v>0.14633963290674601</v>
      </c>
      <c r="AC135" s="3">
        <f t="shared" si="229"/>
        <v>1.4291249483387941E-2</v>
      </c>
    </row>
    <row r="136" spans="4:29" x14ac:dyDescent="0.25">
      <c r="D136" s="7">
        <v>42460.912377314817</v>
      </c>
      <c r="E136" s="8">
        <f t="shared" si="214"/>
        <v>91.912377314816695</v>
      </c>
      <c r="F136" s="4">
        <f t="shared" si="215"/>
        <v>2.6389444421511143E-2</v>
      </c>
      <c r="G136">
        <v>34</v>
      </c>
      <c r="H136" s="3">
        <f t="shared" si="210"/>
        <v>4077</v>
      </c>
      <c r="I136">
        <v>378.56</v>
      </c>
      <c r="J136" s="4">
        <f t="shared" si="64"/>
        <v>2.6100803456000001</v>
      </c>
      <c r="K136">
        <v>23.18</v>
      </c>
      <c r="L136" s="6">
        <f t="shared" si="211"/>
        <v>1.3982529866874577E-3</v>
      </c>
      <c r="M136" s="6">
        <f t="shared" si="216"/>
        <v>0.16768042900849148</v>
      </c>
      <c r="N136" s="6">
        <f t="shared" si="217"/>
        <v>52.985313534970935</v>
      </c>
      <c r="O136" s="9">
        <f t="shared" si="194"/>
        <v>3.8244328023902471E-2</v>
      </c>
      <c r="P136" s="9">
        <f t="shared" si="195"/>
        <v>0.12943610098458902</v>
      </c>
      <c r="Q136" s="6">
        <f t="shared" si="218"/>
        <v>4.3607717287483166E-2</v>
      </c>
      <c r="R136" s="6">
        <f t="shared" si="219"/>
        <v>38.083064240432321</v>
      </c>
      <c r="S136" s="6">
        <f t="shared" si="220"/>
        <v>1.3525832649390002E-2</v>
      </c>
      <c r="T136" s="3">
        <f t="shared" si="221"/>
        <v>1.6772032485243602</v>
      </c>
      <c r="U136" s="3">
        <f t="shared" si="222"/>
        <v>1.8430804928839122</v>
      </c>
      <c r="V136" s="3">
        <f t="shared" si="223"/>
        <v>13.979098906335615</v>
      </c>
      <c r="W136" s="3">
        <f t="shared" si="224"/>
        <v>13.981895285392694</v>
      </c>
      <c r="X136" s="6">
        <f t="shared" si="225"/>
        <v>52.518093266683763</v>
      </c>
      <c r="Y136" s="3">
        <f t="shared" si="226"/>
        <v>0.56810564295725785</v>
      </c>
      <c r="Z136" s="3">
        <f t="shared" si="227"/>
        <v>1.9937213316463403E-2</v>
      </c>
      <c r="AA136" s="3">
        <f t="shared" si="228"/>
        <v>0.41195714372627878</v>
      </c>
      <c r="AB136" s="3">
        <v>0.14633963290674601</v>
      </c>
      <c r="AC136" s="3">
        <f t="shared" si="229"/>
        <v>1.4291249483387941E-2</v>
      </c>
    </row>
    <row r="137" spans="4:29" x14ac:dyDescent="0.25">
      <c r="D137" s="7">
        <v>42460.913662071762</v>
      </c>
      <c r="E137" s="8">
        <f t="shared" si="214"/>
        <v>91.913662071761792</v>
      </c>
      <c r="F137" s="4">
        <f t="shared" si="215"/>
        <v>3.0834166682325304E-2</v>
      </c>
      <c r="G137">
        <v>31</v>
      </c>
      <c r="H137" s="3">
        <f t="shared" si="210"/>
        <v>4108</v>
      </c>
      <c r="I137">
        <v>373.53</v>
      </c>
      <c r="J137" s="4">
        <f t="shared" si="64"/>
        <v>2.5753997027999995</v>
      </c>
      <c r="K137">
        <v>23.19</v>
      </c>
      <c r="L137" s="6">
        <f t="shared" si="211"/>
        <v>1.2748347023786198E-3</v>
      </c>
      <c r="M137" s="6">
        <f t="shared" si="216"/>
        <v>0.16895526371087011</v>
      </c>
      <c r="N137" s="6">
        <f t="shared" si="217"/>
        <v>41.344872897420565</v>
      </c>
      <c r="O137" s="9">
        <f t="shared" si="194"/>
        <v>3.8244328023902471E-2</v>
      </c>
      <c r="P137" s="9">
        <f t="shared" si="195"/>
        <v>0.13071093568696762</v>
      </c>
      <c r="Q137" s="6">
        <f t="shared" si="218"/>
        <v>4.3607717287483166E-2</v>
      </c>
      <c r="R137" s="6">
        <f t="shared" si="219"/>
        <v>38.595895373485561</v>
      </c>
      <c r="S137" s="6">
        <f t="shared" si="220"/>
        <v>1.2250997947011399E-2</v>
      </c>
      <c r="T137" s="3">
        <f t="shared" si="221"/>
        <v>1.5191237454294135</v>
      </c>
      <c r="U137" s="3">
        <f t="shared" si="222"/>
        <v>1.6693667532191356</v>
      </c>
      <c r="V137" s="3">
        <f t="shared" si="223"/>
        <v>14.116781054192503</v>
      </c>
      <c r="W137" s="3">
        <f t="shared" si="224"/>
        <v>14.11960497518754</v>
      </c>
      <c r="X137" s="6">
        <f t="shared" si="225"/>
        <v>52.1789758732953</v>
      </c>
      <c r="Y137" s="3">
        <f t="shared" si="226"/>
        <v>0.56443729757711136</v>
      </c>
      <c r="Z137" s="3">
        <f t="shared" si="227"/>
        <v>1.8058094147729745E-2</v>
      </c>
      <c r="AA137" s="3">
        <f t="shared" si="228"/>
        <v>0.41750460827515895</v>
      </c>
      <c r="AB137" s="3">
        <v>0.14633963290674601</v>
      </c>
      <c r="AC137" s="3">
        <f t="shared" si="229"/>
        <v>1.4291249483387941E-2</v>
      </c>
    </row>
    <row r="138" spans="4:29" x14ac:dyDescent="0.25">
      <c r="D138" s="7">
        <v>42460.915027858799</v>
      </c>
      <c r="E138" s="8">
        <f t="shared" si="214"/>
        <v>91.915027858798567</v>
      </c>
      <c r="F138" s="4">
        <f t="shared" si="215"/>
        <v>3.2778888882603496E-2</v>
      </c>
      <c r="G138">
        <v>34</v>
      </c>
      <c r="H138" s="3">
        <f t="shared" si="210"/>
        <v>4142</v>
      </c>
      <c r="I138">
        <v>369.29</v>
      </c>
      <c r="J138" s="4">
        <f t="shared" si="64"/>
        <v>2.5461659204</v>
      </c>
      <c r="K138">
        <v>23.47</v>
      </c>
      <c r="L138" s="6">
        <f t="shared" si="211"/>
        <v>1.3968859400751612E-3</v>
      </c>
      <c r="M138" s="6">
        <f t="shared" si="216"/>
        <v>0.17035214965094528</v>
      </c>
      <c r="N138" s="6">
        <f t="shared" si="217"/>
        <v>42.615414606579925</v>
      </c>
      <c r="O138" s="9">
        <f t="shared" si="194"/>
        <v>3.8244328023902471E-2</v>
      </c>
      <c r="P138" s="9">
        <f t="shared" si="195"/>
        <v>0.13210782162704282</v>
      </c>
      <c r="Q138" s="6">
        <f t="shared" si="218"/>
        <v>4.3607717287483166E-2</v>
      </c>
      <c r="R138" s="6">
        <f t="shared" si="219"/>
        <v>39.039033818565514</v>
      </c>
      <c r="S138" s="6">
        <f t="shared" si="220"/>
        <v>1.0854112006936201E-2</v>
      </c>
      <c r="T138" s="3">
        <f t="shared" si="221"/>
        <v>1.3459098888600889</v>
      </c>
      <c r="U138" s="3">
        <f t="shared" si="222"/>
        <v>1.4790218558902075</v>
      </c>
      <c r="V138" s="3">
        <f t="shared" si="223"/>
        <v>14.267644735720625</v>
      </c>
      <c r="W138" s="3">
        <f t="shared" si="224"/>
        <v>14.270498835487722</v>
      </c>
      <c r="X138" s="6">
        <f t="shared" si="225"/>
        <v>51.926182325544275</v>
      </c>
      <c r="Y138" s="3">
        <f t="shared" si="226"/>
        <v>0.56170274588173119</v>
      </c>
      <c r="Z138" s="3">
        <f t="shared" si="227"/>
        <v>1.5999070227505231E-2</v>
      </c>
      <c r="AA138" s="3">
        <f t="shared" si="228"/>
        <v>0.42229818389076357</v>
      </c>
      <c r="AB138" s="3">
        <v>0.14633963290674601</v>
      </c>
      <c r="AC138" s="3">
        <f t="shared" si="229"/>
        <v>1.4291249483387941E-2</v>
      </c>
    </row>
    <row r="139" spans="4:29" x14ac:dyDescent="0.25">
      <c r="D139" s="7">
        <v>42460.916347349535</v>
      </c>
      <c r="E139" s="8">
        <f t="shared" si="214"/>
        <v>91.916347349535499</v>
      </c>
      <c r="F139" s="4">
        <f t="shared" si="215"/>
        <v>3.166777768637985E-2</v>
      </c>
      <c r="G139">
        <v>29</v>
      </c>
      <c r="H139" s="3">
        <f t="shared" si="210"/>
        <v>4171</v>
      </c>
      <c r="I139">
        <v>365.05</v>
      </c>
      <c r="J139" s="4">
        <f t="shared" si="64"/>
        <v>2.516932138</v>
      </c>
      <c r="K139">
        <v>23.49</v>
      </c>
      <c r="L139" s="6">
        <f t="shared" si="211"/>
        <v>1.1913812066525215E-3</v>
      </c>
      <c r="M139" s="6">
        <f t="shared" si="216"/>
        <v>0.1715435308575978</v>
      </c>
      <c r="N139" s="6">
        <f t="shared" si="217"/>
        <v>37.621244485524109</v>
      </c>
      <c r="O139" s="9">
        <f t="shared" si="194"/>
        <v>3.8244328023902471E-2</v>
      </c>
      <c r="P139" s="9">
        <f t="shared" si="195"/>
        <v>0.13329920283369534</v>
      </c>
      <c r="Q139" s="6">
        <f t="shared" si="218"/>
        <v>4.3607717287483166E-2</v>
      </c>
      <c r="R139" s="6">
        <f t="shared" si="219"/>
        <v>39.492466234373538</v>
      </c>
      <c r="S139" s="6">
        <f t="shared" si="220"/>
        <v>9.6627308002836809E-3</v>
      </c>
      <c r="T139" s="3">
        <f t="shared" si="221"/>
        <v>1.1981786192351764</v>
      </c>
      <c r="U139" s="3">
        <f t="shared" si="222"/>
        <v>1.3166798013573366</v>
      </c>
      <c r="V139" s="3">
        <f t="shared" si="223"/>
        <v>14.396313906039097</v>
      </c>
      <c r="W139" s="3">
        <f t="shared" si="224"/>
        <v>14.399193744788054</v>
      </c>
      <c r="X139" s="6">
        <f t="shared" si="225"/>
        <v>51.635091964269122</v>
      </c>
      <c r="Y139" s="3">
        <f t="shared" si="226"/>
        <v>0.55855392484569044</v>
      </c>
      <c r="Z139" s="3">
        <f t="shared" si="227"/>
        <v>1.4242962350528939E-2</v>
      </c>
      <c r="AA139" s="3">
        <f t="shared" si="228"/>
        <v>0.42720311280378059</v>
      </c>
      <c r="AB139" s="3">
        <v>0.14633963290674601</v>
      </c>
      <c r="AC139" s="3">
        <f t="shared" si="229"/>
        <v>1.4291249483387941E-2</v>
      </c>
    </row>
    <row r="140" spans="4:29" x14ac:dyDescent="0.25">
      <c r="D140" s="7">
        <v>42460.917504780089</v>
      </c>
      <c r="E140" s="8">
        <f t="shared" si="214"/>
        <v>91.917504780089075</v>
      </c>
      <c r="F140" s="4">
        <f t="shared" si="215"/>
        <v>2.7778333285823464E-2</v>
      </c>
      <c r="G140">
        <v>33</v>
      </c>
      <c r="H140" s="3">
        <f t="shared" si="210"/>
        <v>4204</v>
      </c>
      <c r="I140">
        <v>360.06</v>
      </c>
      <c r="J140" s="4">
        <f t="shared" si="64"/>
        <v>2.4825272855999998</v>
      </c>
      <c r="K140">
        <v>23.41</v>
      </c>
      <c r="L140" s="6">
        <f t="shared" si="211"/>
        <v>1.3560753650672924E-3</v>
      </c>
      <c r="M140" s="6">
        <f t="shared" si="216"/>
        <v>0.17289960622266509</v>
      </c>
      <c r="N140" s="6">
        <f t="shared" si="217"/>
        <v>48.817736871180777</v>
      </c>
      <c r="O140" s="9">
        <f t="shared" si="194"/>
        <v>3.8244328023902471E-2</v>
      </c>
      <c r="P140" s="9">
        <f t="shared" si="195"/>
        <v>0.13465527819876261</v>
      </c>
      <c r="Q140" s="6">
        <f t="shared" si="218"/>
        <v>4.3607717287483166E-2</v>
      </c>
      <c r="R140" s="6">
        <f t="shared" si="219"/>
        <v>40.03978447719286</v>
      </c>
      <c r="S140" s="6">
        <f t="shared" si="220"/>
        <v>8.3066554352164146E-3</v>
      </c>
      <c r="T140" s="3">
        <f t="shared" si="221"/>
        <v>1.0300252739668354</v>
      </c>
      <c r="U140" s="3">
        <f t="shared" si="222"/>
        <v>1.1318959054580608</v>
      </c>
      <c r="V140" s="3">
        <f t="shared" si="223"/>
        <v>14.542770045466362</v>
      </c>
      <c r="W140" s="3">
        <f t="shared" si="224"/>
        <v>14.545679181302622</v>
      </c>
      <c r="X140" s="6">
        <f t="shared" si="225"/>
        <v>51.272557617349079</v>
      </c>
      <c r="Y140" s="3">
        <f t="shared" si="226"/>
        <v>0.55463227050829367</v>
      </c>
      <c r="Z140" s="3">
        <f t="shared" si="227"/>
        <v>1.2244093628183303E-2</v>
      </c>
      <c r="AA140" s="3">
        <f t="shared" si="228"/>
        <v>0.43312363586352304</v>
      </c>
      <c r="AB140" s="3">
        <v>0.14633963290674601</v>
      </c>
      <c r="AC140" s="3">
        <f t="shared" si="229"/>
        <v>1.4291249483387941E-2</v>
      </c>
    </row>
    <row r="141" spans="4:29" x14ac:dyDescent="0.25">
      <c r="D141" s="7">
        <v>42460.918615937502</v>
      </c>
      <c r="E141" s="8">
        <f t="shared" si="214"/>
        <v>91.918615937502182</v>
      </c>
      <c r="F141" s="4">
        <f t="shared" si="215"/>
        <v>2.6667777914553881E-2</v>
      </c>
      <c r="G141">
        <v>34</v>
      </c>
      <c r="H141" s="3">
        <f t="shared" si="210"/>
        <v>4238</v>
      </c>
      <c r="I141">
        <v>355.68</v>
      </c>
      <c r="J141" s="4">
        <f t="shared" si="64"/>
        <v>2.4523282368000001</v>
      </c>
      <c r="K141">
        <v>23.41</v>
      </c>
      <c r="L141" s="6">
        <f t="shared" si="211"/>
        <v>1.3971685579481194E-3</v>
      </c>
      <c r="M141" s="6">
        <f t="shared" si="216"/>
        <v>0.1742967747806132</v>
      </c>
      <c r="N141" s="6">
        <f t="shared" si="217"/>
        <v>52.391637669429436</v>
      </c>
      <c r="O141" s="9">
        <f t="shared" si="194"/>
        <v>3.8244328023902471E-2</v>
      </c>
      <c r="P141" s="9">
        <f t="shared" si="195"/>
        <v>0.13605244675671074</v>
      </c>
      <c r="Q141" s="6">
        <f t="shared" si="218"/>
        <v>4.3607717287483166E-2</v>
      </c>
      <c r="R141" s="6">
        <f t="shared" si="219"/>
        <v>40.532851998588782</v>
      </c>
      <c r="S141" s="6">
        <f t="shared" si="220"/>
        <v>6.9094868772682783E-3</v>
      </c>
      <c r="T141" s="3">
        <f t="shared" si="221"/>
        <v>0.8567763727812665</v>
      </c>
      <c r="U141" s="3">
        <f t="shared" si="222"/>
        <v>0.94151249756183131</v>
      </c>
      <c r="V141" s="3">
        <f t="shared" si="223"/>
        <v>14.69366424972476</v>
      </c>
      <c r="W141" s="3">
        <f t="shared" si="224"/>
        <v>14.696603570438848</v>
      </c>
      <c r="X141" s="6">
        <f t="shared" si="225"/>
        <v>50.969873503849385</v>
      </c>
      <c r="Y141" s="3">
        <f t="shared" si="226"/>
        <v>0.55135803600706179</v>
      </c>
      <c r="Z141" s="3">
        <f t="shared" si="227"/>
        <v>1.0184653126372584E-2</v>
      </c>
      <c r="AA141" s="3">
        <f t="shared" si="228"/>
        <v>0.43845731086656564</v>
      </c>
      <c r="AB141" s="3">
        <v>0.14633963290674601</v>
      </c>
      <c r="AC141" s="3">
        <f t="shared" si="229"/>
        <v>1.4291249483387941E-2</v>
      </c>
    </row>
    <row r="142" spans="4:29" x14ac:dyDescent="0.25">
      <c r="D142" s="7">
        <v>42460.919518738425</v>
      </c>
      <c r="E142" s="8">
        <f t="shared" ref="E142:E146" si="230">D142-(115*365+29)-365</f>
        <v>91.919518738424813</v>
      </c>
      <c r="F142" s="4">
        <f t="shared" ref="F142:F146" si="231">(E142-E141)*24</f>
        <v>2.1667222143150866E-2</v>
      </c>
      <c r="G142">
        <v>21</v>
      </c>
      <c r="H142" s="3">
        <f t="shared" si="210"/>
        <v>4259</v>
      </c>
      <c r="I142">
        <v>349.22</v>
      </c>
      <c r="J142" s="4">
        <f t="shared" si="64"/>
        <v>2.4077880872000001</v>
      </c>
      <c r="K142">
        <v>23.33</v>
      </c>
      <c r="L142" s="6">
        <f t="shared" si="211"/>
        <v>8.6318990453150112E-4</v>
      </c>
      <c r="M142" s="6">
        <f t="shared" ref="M142:M146" si="232">M141+L142</f>
        <v>0.17515996468514469</v>
      </c>
      <c r="N142" s="6">
        <f t="shared" ref="N142:N146" si="233">L142/F142*1000</f>
        <v>39.838512700362948</v>
      </c>
      <c r="O142" s="9">
        <f t="shared" si="194"/>
        <v>3.8244328023902471E-2</v>
      </c>
      <c r="P142" s="9">
        <f t="shared" si="195"/>
        <v>0.13691563666124223</v>
      </c>
      <c r="Q142" s="6">
        <f t="shared" si="218"/>
        <v>4.3607717287483166E-2</v>
      </c>
      <c r="R142" s="6">
        <f t="shared" si="219"/>
        <v>41.282643602479979</v>
      </c>
      <c r="S142" s="6">
        <f t="shared" si="220"/>
        <v>6.0462969727367866E-3</v>
      </c>
      <c r="T142" s="3">
        <f t="shared" si="221"/>
        <v>0.74974082461936153</v>
      </c>
      <c r="U142" s="3">
        <f t="shared" si="222"/>
        <v>0.82389101606523241</v>
      </c>
      <c r="V142" s="3">
        <f t="shared" si="223"/>
        <v>14.786888759414161</v>
      </c>
      <c r="W142" s="3">
        <f t="shared" si="224"/>
        <v>14.789846728759914</v>
      </c>
      <c r="X142" s="6">
        <f t="shared" si="225"/>
        <v>50.337703381454787</v>
      </c>
      <c r="Y142" s="3">
        <f t="shared" si="226"/>
        <v>0.54451964200791825</v>
      </c>
      <c r="Z142" s="3">
        <f t="shared" si="227"/>
        <v>8.912302528419699E-3</v>
      </c>
      <c r="AA142" s="3">
        <f t="shared" si="228"/>
        <v>0.44656805546366213</v>
      </c>
      <c r="AB142" s="3">
        <v>0.14633963290674601</v>
      </c>
      <c r="AC142" s="3">
        <f t="shared" si="229"/>
        <v>1.4291249483387941E-2</v>
      </c>
    </row>
    <row r="143" spans="4:29" x14ac:dyDescent="0.25">
      <c r="D143" s="7">
        <v>42460.921023414354</v>
      </c>
      <c r="E143" s="8">
        <f t="shared" si="230"/>
        <v>91.92102341435384</v>
      </c>
      <c r="F143" s="4">
        <f t="shared" si="231"/>
        <v>3.6112222296651453E-2</v>
      </c>
      <c r="G143">
        <v>22</v>
      </c>
      <c r="H143" s="3">
        <f t="shared" si="210"/>
        <v>4281</v>
      </c>
      <c r="I143">
        <v>348.59</v>
      </c>
      <c r="J143" s="4">
        <f t="shared" si="64"/>
        <v>2.4034443883999996</v>
      </c>
      <c r="K143">
        <v>23.23</v>
      </c>
      <c r="L143" s="6">
        <f t="shared" si="211"/>
        <v>9.0459929879289241E-4</v>
      </c>
      <c r="M143" s="6">
        <f t="shared" si="232"/>
        <v>0.17606456398393758</v>
      </c>
      <c r="N143" s="6">
        <f t="shared" si="233"/>
        <v>25.04967130967103</v>
      </c>
      <c r="O143" s="9">
        <f t="shared" si="194"/>
        <v>3.8244328023902471E-2</v>
      </c>
      <c r="P143" s="9">
        <f t="shared" si="195"/>
        <v>0.13782023596003512</v>
      </c>
      <c r="Q143" s="6">
        <f t="shared" si="218"/>
        <v>4.3607717287483166E-2</v>
      </c>
      <c r="R143" s="6">
        <f t="shared" si="219"/>
        <v>41.357252929969484</v>
      </c>
      <c r="S143" s="6">
        <f t="shared" si="220"/>
        <v>5.1416976739439013E-3</v>
      </c>
      <c r="T143" s="3">
        <f t="shared" si="221"/>
        <v>0.63757051156904376</v>
      </c>
      <c r="U143" s="3">
        <f t="shared" si="222"/>
        <v>0.700626935790158</v>
      </c>
      <c r="V143" s="3">
        <f t="shared" si="223"/>
        <v>14.884585483683793</v>
      </c>
      <c r="W143" s="3">
        <f t="shared" si="224"/>
        <v>14.88756299628305</v>
      </c>
      <c r="X143" s="6">
        <f t="shared" si="225"/>
        <v>50.386358134240353</v>
      </c>
      <c r="Y143" s="3">
        <f t="shared" si="226"/>
        <v>0.54504595661484445</v>
      </c>
      <c r="Z143" s="3">
        <f t="shared" si="227"/>
        <v>7.5789140669876905E-3</v>
      </c>
      <c r="AA143" s="3">
        <f t="shared" si="228"/>
        <v>0.44737512931816781</v>
      </c>
      <c r="AB143" s="3">
        <v>0.14633963290674601</v>
      </c>
      <c r="AC143" s="3">
        <f t="shared" si="229"/>
        <v>1.4291249483387941E-2</v>
      </c>
    </row>
    <row r="144" spans="4:29" x14ac:dyDescent="0.25">
      <c r="D144" s="7">
        <v>42460.922134560184</v>
      </c>
      <c r="E144" s="8">
        <f t="shared" si="230"/>
        <v>91.922134560183622</v>
      </c>
      <c r="F144" s="4">
        <f t="shared" si="231"/>
        <v>2.6667499914765358E-2</v>
      </c>
      <c r="G144">
        <v>33</v>
      </c>
      <c r="H144" s="3">
        <f t="shared" si="210"/>
        <v>4314</v>
      </c>
      <c r="I144">
        <v>344.95</v>
      </c>
      <c r="J144" s="4">
        <f t="shared" si="64"/>
        <v>2.3783474619999998</v>
      </c>
      <c r="K144">
        <v>22.9</v>
      </c>
      <c r="L144" s="6">
        <f t="shared" si="211"/>
        <v>1.3584114516613961E-3</v>
      </c>
      <c r="M144" s="6">
        <f t="shared" si="232"/>
        <v>0.17742297543559898</v>
      </c>
      <c r="N144" s="6">
        <f t="shared" si="233"/>
        <v>50.938837761438073</v>
      </c>
      <c r="O144" s="9">
        <f t="shared" si="194"/>
        <v>3.8244328023902471E-2</v>
      </c>
      <c r="P144" s="9">
        <f t="shared" si="195"/>
        <v>0.1391786474116965</v>
      </c>
      <c r="Q144" s="6">
        <f t="shared" si="218"/>
        <v>4.3607717287483166E-2</v>
      </c>
      <c r="R144" s="6">
        <f t="shared" si="219"/>
        <v>41.793665165554607</v>
      </c>
      <c r="S144" s="6">
        <f t="shared" si="220"/>
        <v>3.7832862222825225E-3</v>
      </c>
      <c r="T144" s="3">
        <f t="shared" si="221"/>
        <v>0.46912749156303279</v>
      </c>
      <c r="U144" s="3">
        <f t="shared" si="222"/>
        <v>0.51552471600333272</v>
      </c>
      <c r="V144" s="3">
        <f t="shared" si="223"/>
        <v>15.031293920463222</v>
      </c>
      <c r="W144" s="3">
        <f t="shared" si="224"/>
        <v>15.034300780619345</v>
      </c>
      <c r="X144" s="6">
        <f t="shared" si="225"/>
        <v>50.135048118442057</v>
      </c>
      <c r="Y144" s="3">
        <f t="shared" si="226"/>
        <v>0.54232745277690597</v>
      </c>
      <c r="Z144" s="3">
        <f t="shared" si="227"/>
        <v>5.5766019295148796E-3</v>
      </c>
      <c r="AA144" s="3">
        <f t="shared" si="228"/>
        <v>0.4520959452935791</v>
      </c>
      <c r="AB144" s="3">
        <v>0.14633963290674601</v>
      </c>
      <c r="AC144" s="3">
        <f t="shared" si="229"/>
        <v>1.4291249483387941E-2</v>
      </c>
    </row>
    <row r="145" spans="4:29" x14ac:dyDescent="0.25">
      <c r="D145" s="7">
        <v>42460.923546620368</v>
      </c>
      <c r="E145" s="8">
        <f t="shared" si="230"/>
        <v>91.923546620368143</v>
      </c>
      <c r="F145" s="4">
        <f t="shared" si="231"/>
        <v>3.3889444428496063E-2</v>
      </c>
      <c r="G145">
        <v>34</v>
      </c>
      <c r="H145" s="3">
        <f t="shared" si="210"/>
        <v>4348</v>
      </c>
      <c r="I145">
        <v>338.83</v>
      </c>
      <c r="J145" s="4">
        <f t="shared" si="64"/>
        <v>2.3361515307999996</v>
      </c>
      <c r="K145">
        <v>23.21</v>
      </c>
      <c r="L145" s="6">
        <f t="shared" si="211"/>
        <v>1.3981114440042325E-3</v>
      </c>
      <c r="M145" s="6">
        <f t="shared" si="232"/>
        <v>0.17882108687960321</v>
      </c>
      <c r="N145" s="6">
        <f t="shared" si="233"/>
        <v>41.255071234765516</v>
      </c>
      <c r="O145" s="9">
        <f t="shared" si="194"/>
        <v>3.8244328023902471E-2</v>
      </c>
      <c r="P145" s="9">
        <f t="shared" si="195"/>
        <v>0.14057675885570076</v>
      </c>
      <c r="Q145" s="6">
        <f t="shared" si="218"/>
        <v>4.3607717287483166E-2</v>
      </c>
      <c r="R145" s="6">
        <f t="shared" si="219"/>
        <v>42.548548826426412</v>
      </c>
      <c r="S145" s="6">
        <f t="shared" si="220"/>
        <v>2.3851747782782651E-3</v>
      </c>
      <c r="T145" s="3">
        <f t="shared" si="221"/>
        <v>0.29576167250650487</v>
      </c>
      <c r="U145" s="3">
        <f t="shared" si="222"/>
        <v>0.3250128269302251</v>
      </c>
      <c r="V145" s="3">
        <f t="shared" si="223"/>
        <v>15.182289956415682</v>
      </c>
      <c r="W145" s="3">
        <f t="shared" si="224"/>
        <v>15.185327021820045</v>
      </c>
      <c r="X145" s="6">
        <f t="shared" si="225"/>
        <v>49.57067634664336</v>
      </c>
      <c r="Y145" s="3">
        <f t="shared" si="226"/>
        <v>0.5362224560349923</v>
      </c>
      <c r="Z145" s="3">
        <f t="shared" si="227"/>
        <v>3.5157716041774837E-3</v>
      </c>
      <c r="AA145" s="3">
        <f t="shared" si="228"/>
        <v>0.46026177236083027</v>
      </c>
      <c r="AB145" s="3">
        <v>0.14633963290674601</v>
      </c>
      <c r="AC145" s="3">
        <f t="shared" si="229"/>
        <v>1.4291249483387941E-2</v>
      </c>
    </row>
    <row r="146" spans="4:29" x14ac:dyDescent="0.25">
      <c r="D146" s="7">
        <v>42460.924750370374</v>
      </c>
      <c r="E146" s="8">
        <f t="shared" si="230"/>
        <v>91.924750370373658</v>
      </c>
      <c r="F146" s="4">
        <f t="shared" si="231"/>
        <v>2.8890000132378191E-2</v>
      </c>
      <c r="G146">
        <v>29</v>
      </c>
      <c r="H146" s="3">
        <f t="shared" si="210"/>
        <v>4377</v>
      </c>
      <c r="I146">
        <v>335.83</v>
      </c>
      <c r="J146" s="4">
        <f t="shared" si="64"/>
        <v>2.3154672507999998</v>
      </c>
      <c r="K146">
        <v>23.11</v>
      </c>
      <c r="L146" s="6">
        <f t="shared" si="211"/>
        <v>1.1929093402464187E-3</v>
      </c>
      <c r="M146" s="6">
        <f t="shared" si="232"/>
        <v>0.18001399621984962</v>
      </c>
      <c r="N146" s="6">
        <f t="shared" si="233"/>
        <v>41.291427302884536</v>
      </c>
      <c r="O146" s="9">
        <f t="shared" si="194"/>
        <v>3.8244328023902471E-2</v>
      </c>
      <c r="P146" s="9">
        <f t="shared" si="195"/>
        <v>0.14176966819594716</v>
      </c>
      <c r="Q146" s="6">
        <f t="shared" si="218"/>
        <v>4.3607717287483166E-2</v>
      </c>
      <c r="R146" s="6">
        <f t="shared" si="219"/>
        <v>42.928638891278503</v>
      </c>
      <c r="S146" s="6">
        <f t="shared" si="220"/>
        <v>1.1922654380318587E-3</v>
      </c>
      <c r="T146" s="3">
        <f t="shared" si="221"/>
        <v>0.14784091431595048</v>
      </c>
      <c r="U146" s="3">
        <f t="shared" si="222"/>
        <v>0.16246254320434117</v>
      </c>
      <c r="V146" s="3">
        <f t="shared" si="223"/>
        <v>15.311124165162294</v>
      </c>
      <c r="W146" s="3">
        <f t="shared" si="224"/>
        <v>15.314187002562806</v>
      </c>
      <c r="X146" s="6">
        <f t="shared" si="225"/>
        <v>49.353136565517154</v>
      </c>
      <c r="Y146" s="3">
        <f t="shared" si="226"/>
        <v>0.53386925603212998</v>
      </c>
      <c r="Z146" s="3">
        <f t="shared" si="227"/>
        <v>1.7574112429196633E-3</v>
      </c>
      <c r="AA146" s="3">
        <f t="shared" si="228"/>
        <v>0.46437333272495041</v>
      </c>
      <c r="AB146" s="3">
        <v>0.14633963290674601</v>
      </c>
      <c r="AC146" s="3">
        <f t="shared" si="229"/>
        <v>1.4291249483387941E-2</v>
      </c>
    </row>
    <row r="147" spans="4:29" x14ac:dyDescent="0.25">
      <c r="D147" s="7">
        <v>42461.371245023147</v>
      </c>
      <c r="E147" s="8">
        <f t="shared" ref="E147" si="234">D147-(115*365+29)-365</f>
        <v>92.371245023146912</v>
      </c>
      <c r="F147" s="4">
        <f t="shared" ref="F147" si="235">(E147-E146)*24</f>
        <v>10.715871666558087</v>
      </c>
      <c r="G147" s="2">
        <v>29</v>
      </c>
      <c r="H147" s="3">
        <f t="shared" ref="H147:H197" si="236">H146+G147</f>
        <v>4406</v>
      </c>
      <c r="I147">
        <v>414.9</v>
      </c>
      <c r="J147" s="4">
        <f t="shared" si="64"/>
        <v>2.8606359239999999</v>
      </c>
      <c r="K147">
        <v>23.27</v>
      </c>
      <c r="L147" s="6">
        <f t="shared" ref="L147:L161" si="237">(101325*(G147/1000000))/(8.314462*(K147+273.15))</f>
        <v>1.1922654380318602E-3</v>
      </c>
      <c r="M147" s="6">
        <f t="shared" ref="M147" si="238">M146+L147</f>
        <v>0.18120626165788148</v>
      </c>
      <c r="N147" s="6">
        <f t="shared" ref="N147" si="239">L147/F147*1000</f>
        <v>0.11126163835581031</v>
      </c>
      <c r="O147" s="9">
        <f t="shared" si="194"/>
        <v>3.8244328023902471E-2</v>
      </c>
      <c r="P147" s="9">
        <f t="shared" si="195"/>
        <v>0.14296193363397902</v>
      </c>
      <c r="Q147" s="6">
        <f t="shared" si="218"/>
        <v>4.3607717287483166E-2</v>
      </c>
      <c r="R147" s="6">
        <f t="shared" si="219"/>
        <v>34.747468784907355</v>
      </c>
      <c r="S147" s="6">
        <f t="shared" si="220"/>
        <v>0</v>
      </c>
      <c r="T147" s="3">
        <f t="shared" si="221"/>
        <v>0</v>
      </c>
      <c r="U147" s="3">
        <f t="shared" si="222"/>
        <v>0</v>
      </c>
      <c r="V147" s="3">
        <f t="shared" si="223"/>
        <v>15.439888832469734</v>
      </c>
      <c r="W147" s="3">
        <f t="shared" si="224"/>
        <v>15.442977427955325</v>
      </c>
      <c r="X147" s="6">
        <f t="shared" si="225"/>
        <v>57.696769215092644</v>
      </c>
      <c r="Y147" s="3">
        <f t="shared" si="226"/>
        <v>0.62412509923109161</v>
      </c>
      <c r="Z147" s="3">
        <f t="shared" si="227"/>
        <v>0</v>
      </c>
      <c r="AA147" s="3">
        <f t="shared" si="228"/>
        <v>0.37587490076890845</v>
      </c>
      <c r="AB147" s="3">
        <v>0.14633963290674601</v>
      </c>
      <c r="AC147" s="3">
        <f t="shared" si="229"/>
        <v>1.4291249483387941E-2</v>
      </c>
    </row>
    <row r="148" spans="4:29" x14ac:dyDescent="0.25">
      <c r="D148" s="7">
        <v>42461.400412557872</v>
      </c>
      <c r="E148" s="8">
        <f t="shared" ref="E148:E153" si="240">D148-(115*365+29)-365</f>
        <v>92.400412557872187</v>
      </c>
      <c r="F148" s="4">
        <f t="shared" ref="F148:F153" si="241">(E148-E147)*24</f>
        <v>0.70002083340659738</v>
      </c>
      <c r="G148">
        <v>37</v>
      </c>
      <c r="H148" s="3">
        <f t="shared" si="236"/>
        <v>4443</v>
      </c>
      <c r="I148">
        <v>405.75</v>
      </c>
      <c r="J148" s="4">
        <f t="shared" si="64"/>
        <v>2.79754887</v>
      </c>
      <c r="K148">
        <v>23.39</v>
      </c>
      <c r="L148" s="6">
        <f t="shared" si="237"/>
        <v>1.5205506824958134E-3</v>
      </c>
      <c r="M148" s="6">
        <f t="shared" ref="M148:M153" si="242">M147+L148</f>
        <v>0.1827268123403773</v>
      </c>
      <c r="N148" s="6">
        <f t="shared" ref="N148:N153" si="243">L148/F148*1000</f>
        <v>2.1721506131412847</v>
      </c>
      <c r="O148" s="9">
        <f>$O$147+(M148-$M$147)</f>
        <v>3.9764878706398291E-2</v>
      </c>
      <c r="P148" s="9">
        <f>$P$147</f>
        <v>0.14296193363397902</v>
      </c>
      <c r="Q148" s="6">
        <f t="shared" si="218"/>
        <v>4.2087166604987347E-2</v>
      </c>
      <c r="R148" s="6">
        <f t="shared" si="219"/>
        <v>34.29212636787237</v>
      </c>
      <c r="S148" s="6">
        <f t="shared" si="220"/>
        <v>0</v>
      </c>
      <c r="T148" s="3">
        <f t="shared" si="221"/>
        <v>0</v>
      </c>
      <c r="U148" s="3">
        <f t="shared" si="222"/>
        <v>0</v>
      </c>
      <c r="V148" s="3">
        <f t="shared" si="223"/>
        <v>15.439888832469734</v>
      </c>
      <c r="W148" s="3">
        <f t="shared" si="224"/>
        <v>15.442977427955325</v>
      </c>
      <c r="X148" s="6">
        <f t="shared" si="225"/>
        <v>58.152111632127628</v>
      </c>
      <c r="Y148" s="3">
        <f t="shared" si="226"/>
        <v>0.6290506892612131</v>
      </c>
      <c r="Z148" s="3">
        <f t="shared" si="227"/>
        <v>0</v>
      </c>
      <c r="AA148" s="3">
        <f t="shared" si="228"/>
        <v>0.3709493107387869</v>
      </c>
      <c r="AB148" s="3">
        <v>0.14633963290674601</v>
      </c>
      <c r="AC148" s="3">
        <f t="shared" si="229"/>
        <v>1.4291249483387941E-2</v>
      </c>
    </row>
    <row r="149" spans="4:29" x14ac:dyDescent="0.25">
      <c r="D149" s="7">
        <v>42461.405806226852</v>
      </c>
      <c r="E149" s="8">
        <f t="shared" si="240"/>
        <v>92.405806226852292</v>
      </c>
      <c r="F149" s="4">
        <f t="shared" si="241"/>
        <v>0.12944805552251637</v>
      </c>
      <c r="G149">
        <v>44</v>
      </c>
      <c r="H149" s="3">
        <f t="shared" si="236"/>
        <v>4487</v>
      </c>
      <c r="I149">
        <v>392.37</v>
      </c>
      <c r="J149" s="4">
        <f t="shared" si="64"/>
        <v>2.7052969812000001</v>
      </c>
      <c r="K149">
        <v>23.36</v>
      </c>
      <c r="L149" s="6">
        <f t="shared" si="237"/>
        <v>1.8084053838065325E-3</v>
      </c>
      <c r="M149" s="6">
        <f t="shared" si="242"/>
        <v>0.18453521772418383</v>
      </c>
      <c r="N149" s="6">
        <f t="shared" si="243"/>
        <v>13.970123973719915</v>
      </c>
      <c r="O149" s="9">
        <f t="shared" ref="O149:O197" si="244">$O$147+(M149-$M$147)</f>
        <v>4.1573284090204818E-2</v>
      </c>
      <c r="P149" s="9">
        <f t="shared" ref="P149:P197" si="245">$P$147</f>
        <v>0.14296193363397902</v>
      </c>
      <c r="Q149" s="6">
        <f t="shared" si="218"/>
        <v>4.027876122118082E-2</v>
      </c>
      <c r="R149" s="6">
        <f t="shared" si="219"/>
        <v>33.937790594448281</v>
      </c>
      <c r="S149" s="6">
        <f t="shared" si="220"/>
        <v>0</v>
      </c>
      <c r="T149" s="3">
        <f t="shared" si="221"/>
        <v>0</v>
      </c>
      <c r="U149" s="3">
        <f t="shared" si="222"/>
        <v>0</v>
      </c>
      <c r="V149" s="3">
        <f t="shared" si="223"/>
        <v>15.439888832469734</v>
      </c>
      <c r="W149" s="3">
        <f t="shared" si="224"/>
        <v>15.442977427955325</v>
      </c>
      <c r="X149" s="6">
        <f t="shared" si="225"/>
        <v>58.506447405551718</v>
      </c>
      <c r="Y149" s="3">
        <f t="shared" si="226"/>
        <v>0.63288365690841342</v>
      </c>
      <c r="Z149" s="3">
        <f t="shared" si="227"/>
        <v>0</v>
      </c>
      <c r="AA149" s="3">
        <f t="shared" si="228"/>
        <v>0.36711634309158653</v>
      </c>
      <c r="AB149" s="3">
        <v>0.14633963290674601</v>
      </c>
      <c r="AC149" s="3">
        <f t="shared" si="229"/>
        <v>1.4291249483387941E-2</v>
      </c>
    </row>
    <row r="150" spans="4:29" x14ac:dyDescent="0.25">
      <c r="D150" s="7">
        <v>42461.411998553238</v>
      </c>
      <c r="E150" s="8">
        <f t="shared" si="240"/>
        <v>92.411998553237936</v>
      </c>
      <c r="F150" s="4">
        <f t="shared" si="241"/>
        <v>0.14861583325546235</v>
      </c>
      <c r="G150">
        <v>41</v>
      </c>
      <c r="H150" s="3">
        <f t="shared" si="236"/>
        <v>4528</v>
      </c>
      <c r="I150">
        <v>380.56</v>
      </c>
      <c r="J150" s="4">
        <f t="shared" si="64"/>
        <v>2.6238698656000001</v>
      </c>
      <c r="K150">
        <v>23.13</v>
      </c>
      <c r="L150" s="6">
        <f t="shared" si="237"/>
        <v>1.6864131514454598E-3</v>
      </c>
      <c r="M150" s="6">
        <f t="shared" si="242"/>
        <v>0.18622163087562929</v>
      </c>
      <c r="N150" s="6">
        <f t="shared" si="243"/>
        <v>11.347466245716964</v>
      </c>
      <c r="O150" s="9">
        <f t="shared" si="244"/>
        <v>4.3259697241650283E-2</v>
      </c>
      <c r="P150" s="9">
        <f t="shared" si="245"/>
        <v>0.14296193363397902</v>
      </c>
      <c r="Q150" s="6">
        <f t="shared" si="218"/>
        <v>3.8592348069735355E-2</v>
      </c>
      <c r="R150" s="6">
        <f t="shared" si="219"/>
        <v>33.525967487402902</v>
      </c>
      <c r="S150" s="6">
        <f t="shared" si="220"/>
        <v>0</v>
      </c>
      <c r="T150" s="3">
        <f t="shared" si="221"/>
        <v>0</v>
      </c>
      <c r="U150" s="3">
        <f t="shared" si="222"/>
        <v>0</v>
      </c>
      <c r="V150" s="3">
        <f t="shared" si="223"/>
        <v>15.439888832469734</v>
      </c>
      <c r="W150" s="3">
        <f t="shared" si="224"/>
        <v>15.442977427955325</v>
      </c>
      <c r="X150" s="6">
        <f t="shared" si="225"/>
        <v>58.918270512597097</v>
      </c>
      <c r="Y150" s="3">
        <f t="shared" si="226"/>
        <v>0.63733848412052574</v>
      </c>
      <c r="Z150" s="3">
        <f t="shared" si="227"/>
        <v>0</v>
      </c>
      <c r="AA150" s="3">
        <f t="shared" si="228"/>
        <v>0.36266151587947432</v>
      </c>
      <c r="AB150" s="3">
        <v>0.14633963290674601</v>
      </c>
      <c r="AC150" s="3">
        <f t="shared" si="229"/>
        <v>1.4291249483387941E-2</v>
      </c>
    </row>
    <row r="151" spans="4:29" x14ac:dyDescent="0.25">
      <c r="D151" s="7">
        <v>42461.418931631946</v>
      </c>
      <c r="E151" s="8">
        <f t="shared" si="240"/>
        <v>92.41893163194618</v>
      </c>
      <c r="F151" s="4">
        <f t="shared" si="241"/>
        <v>0.16639388899784535</v>
      </c>
      <c r="G151">
        <v>39</v>
      </c>
      <c r="H151" s="3">
        <f t="shared" si="236"/>
        <v>4567</v>
      </c>
      <c r="I151">
        <v>371.54</v>
      </c>
      <c r="J151" s="4">
        <f t="shared" si="64"/>
        <v>2.5616791303999999</v>
      </c>
      <c r="K151">
        <v>23.45</v>
      </c>
      <c r="L151" s="6">
        <f t="shared" si="237"/>
        <v>1.6024183882292133E-3</v>
      </c>
      <c r="M151" s="6">
        <f t="shared" si="242"/>
        <v>0.18782404926385851</v>
      </c>
      <c r="N151" s="6">
        <f t="shared" si="243"/>
        <v>9.6302718680369512</v>
      </c>
      <c r="O151" s="9">
        <f t="shared" si="244"/>
        <v>4.4862115629879504E-2</v>
      </c>
      <c r="P151" s="9">
        <f t="shared" si="245"/>
        <v>0.14296193363397902</v>
      </c>
      <c r="Q151" s="6">
        <f t="shared" si="218"/>
        <v>3.6989929681506134E-2</v>
      </c>
      <c r="R151" s="6">
        <f t="shared" si="219"/>
        <v>32.914039331217595</v>
      </c>
      <c r="S151" s="6">
        <f t="shared" si="220"/>
        <v>0</v>
      </c>
      <c r="T151" s="3">
        <f t="shared" si="221"/>
        <v>0</v>
      </c>
      <c r="U151" s="3">
        <f t="shared" si="222"/>
        <v>0</v>
      </c>
      <c r="V151" s="3">
        <f t="shared" si="223"/>
        <v>15.439888832469734</v>
      </c>
      <c r="W151" s="3">
        <f t="shared" si="224"/>
        <v>15.442977427955325</v>
      </c>
      <c r="X151" s="6">
        <f t="shared" si="225"/>
        <v>59.530198668782404</v>
      </c>
      <c r="Y151" s="3">
        <f t="shared" si="226"/>
        <v>0.64395791405390135</v>
      </c>
      <c r="Z151" s="3">
        <f t="shared" si="227"/>
        <v>0</v>
      </c>
      <c r="AA151" s="3">
        <f t="shared" si="228"/>
        <v>0.3560420859460986</v>
      </c>
      <c r="AB151" s="3">
        <v>0.14633963290674601</v>
      </c>
      <c r="AC151" s="3">
        <f t="shared" si="229"/>
        <v>1.4291249483387941E-2</v>
      </c>
    </row>
    <row r="152" spans="4:29" x14ac:dyDescent="0.25">
      <c r="D152" s="7">
        <v>42461.420401574076</v>
      </c>
      <c r="E152" s="8">
        <f t="shared" si="240"/>
        <v>92.420401574076095</v>
      </c>
      <c r="F152" s="4">
        <f t="shared" si="241"/>
        <v>3.5278611117973924E-2</v>
      </c>
      <c r="G152">
        <v>35</v>
      </c>
      <c r="H152" s="3">
        <f t="shared" si="236"/>
        <v>4602</v>
      </c>
      <c r="I152">
        <v>356</v>
      </c>
      <c r="J152" s="4">
        <f t="shared" si="64"/>
        <v>2.4545345599999999</v>
      </c>
      <c r="K152">
        <v>23.42</v>
      </c>
      <c r="L152" s="6">
        <f t="shared" si="237"/>
        <v>1.4382132542935305E-3</v>
      </c>
      <c r="M152" s="6">
        <f t="shared" si="242"/>
        <v>0.18926226251815204</v>
      </c>
      <c r="N152" s="6">
        <f t="shared" si="243"/>
        <v>40.767286713302113</v>
      </c>
      <c r="O152" s="9">
        <f t="shared" si="244"/>
        <v>4.6300328884173028E-2</v>
      </c>
      <c r="P152" s="9">
        <f t="shared" si="245"/>
        <v>0.14296193363397902</v>
      </c>
      <c r="Q152" s="6">
        <f t="shared" si="218"/>
        <v>3.555171642721261E-2</v>
      </c>
      <c r="R152" s="6">
        <f t="shared" si="219"/>
        <v>33.015192211268534</v>
      </c>
      <c r="S152" s="6">
        <f t="shared" si="220"/>
        <v>0</v>
      </c>
      <c r="T152" s="3">
        <f t="shared" si="221"/>
        <v>0</v>
      </c>
      <c r="U152" s="3">
        <f t="shared" si="222"/>
        <v>0</v>
      </c>
      <c r="V152" s="3">
        <f t="shared" si="223"/>
        <v>15.439888832469734</v>
      </c>
      <c r="W152" s="3">
        <f t="shared" si="224"/>
        <v>15.442977427955325</v>
      </c>
      <c r="X152" s="6">
        <f t="shared" si="225"/>
        <v>59.429045788731464</v>
      </c>
      <c r="Y152" s="3">
        <f t="shared" si="226"/>
        <v>0.64286370978287977</v>
      </c>
      <c r="Z152" s="3">
        <f t="shared" si="227"/>
        <v>0</v>
      </c>
      <c r="AA152" s="3">
        <f t="shared" si="228"/>
        <v>0.35713629021712023</v>
      </c>
      <c r="AB152" s="3">
        <v>0.14633963290674601</v>
      </c>
      <c r="AC152" s="3">
        <f t="shared" si="229"/>
        <v>1.4291249483387941E-2</v>
      </c>
    </row>
    <row r="153" spans="4:29" x14ac:dyDescent="0.25">
      <c r="D153" s="7">
        <v>42461.421755787036</v>
      </c>
      <c r="E153" s="8">
        <f t="shared" si="240"/>
        <v>92.421755787036091</v>
      </c>
      <c r="F153" s="4">
        <f t="shared" si="241"/>
        <v>3.2501111039891839E-2</v>
      </c>
      <c r="G153">
        <v>34</v>
      </c>
      <c r="H153" s="3">
        <f t="shared" si="236"/>
        <v>4636</v>
      </c>
      <c r="I153">
        <v>341.99</v>
      </c>
      <c r="J153" s="4">
        <f t="shared" si="64"/>
        <v>2.3579389723999999</v>
      </c>
      <c r="K153">
        <v>23.51</v>
      </c>
      <c r="L153" s="6">
        <f>(101325*(G153/1000000))/(8.314462*(K153+273.15))</f>
        <v>1.3966975916709175E-3</v>
      </c>
      <c r="M153" s="6">
        <f t="shared" si="242"/>
        <v>0.19065896010982294</v>
      </c>
      <c r="N153" s="6">
        <f t="shared" si="243"/>
        <v>42.973841415963044</v>
      </c>
      <c r="O153" s="9">
        <f t="shared" si="244"/>
        <v>4.7697026475843937E-2</v>
      </c>
      <c r="P153" s="9">
        <f t="shared" si="245"/>
        <v>0.14296193363397902</v>
      </c>
      <c r="Q153" s="6">
        <f t="shared" si="218"/>
        <v>3.4155018835541701E-2</v>
      </c>
      <c r="R153" s="6">
        <f t="shared" si="219"/>
        <v>33.017514465871372</v>
      </c>
      <c r="S153" s="6">
        <f t="shared" si="220"/>
        <v>0</v>
      </c>
      <c r="T153" s="3">
        <f t="shared" si="221"/>
        <v>0</v>
      </c>
      <c r="U153" s="3">
        <f t="shared" si="222"/>
        <v>0</v>
      </c>
      <c r="V153" s="3">
        <f t="shared" si="223"/>
        <v>15.439888832469734</v>
      </c>
      <c r="W153" s="3">
        <f t="shared" si="224"/>
        <v>15.442977427955325</v>
      </c>
      <c r="X153" s="6">
        <f t="shared" si="225"/>
        <v>59.426723534128627</v>
      </c>
      <c r="Y153" s="3">
        <f t="shared" si="226"/>
        <v>0.64283858918420234</v>
      </c>
      <c r="Z153" s="3">
        <f t="shared" si="227"/>
        <v>0</v>
      </c>
      <c r="AA153" s="3">
        <f t="shared" si="228"/>
        <v>0.35716141081579766</v>
      </c>
      <c r="AB153" s="3">
        <v>0.14633963290674601</v>
      </c>
      <c r="AC153" s="3">
        <f t="shared" si="229"/>
        <v>1.4291249483387941E-2</v>
      </c>
    </row>
    <row r="154" spans="4:29" x14ac:dyDescent="0.25">
      <c r="D154" s="7">
        <v>42461.423121574073</v>
      </c>
      <c r="E154" s="8">
        <f t="shared" ref="E154:E156" si="246">D154-(115*365+29)-365</f>
        <v>92.423121574072866</v>
      </c>
      <c r="F154" s="4">
        <f t="shared" ref="F154:F156" si="247">(E154-E153)*24</f>
        <v>3.2778888882603496E-2</v>
      </c>
      <c r="G154">
        <v>34</v>
      </c>
      <c r="H154" s="3">
        <f t="shared" si="236"/>
        <v>4670</v>
      </c>
      <c r="I154">
        <v>329.5</v>
      </c>
      <c r="J154" s="4">
        <f t="shared" si="64"/>
        <v>2.27182342</v>
      </c>
      <c r="K154">
        <v>23.57</v>
      </c>
      <c r="L154" s="6">
        <f t="shared" si="237"/>
        <v>1.3964151642797732E-3</v>
      </c>
      <c r="M154" s="6">
        <f t="shared" ref="M154:M156" si="248">M153+L154</f>
        <v>0.19205537527410271</v>
      </c>
      <c r="N154" s="6">
        <f t="shared" ref="N154:N156" si="249">L154/F154*1000</f>
        <v>42.601052442045486</v>
      </c>
      <c r="O154" s="9">
        <f t="shared" si="244"/>
        <v>4.9093441640123706E-2</v>
      </c>
      <c r="P154" s="9">
        <f t="shared" si="245"/>
        <v>0.14296193363397902</v>
      </c>
      <c r="Q154" s="6">
        <f t="shared" si="218"/>
        <v>3.2758603671261932E-2</v>
      </c>
      <c r="R154" s="6">
        <f t="shared" si="219"/>
        <v>32.86799541043343</v>
      </c>
      <c r="S154" s="6">
        <f t="shared" si="220"/>
        <v>0</v>
      </c>
      <c r="T154" s="3">
        <f t="shared" si="221"/>
        <v>0</v>
      </c>
      <c r="U154" s="3">
        <f t="shared" si="222"/>
        <v>0</v>
      </c>
      <c r="V154" s="3">
        <f t="shared" si="223"/>
        <v>15.439888832469734</v>
      </c>
      <c r="W154" s="3">
        <f t="shared" si="224"/>
        <v>15.442977427955325</v>
      </c>
      <c r="X154" s="6">
        <f t="shared" si="225"/>
        <v>59.576242589566569</v>
      </c>
      <c r="Y154" s="3">
        <f t="shared" si="226"/>
        <v>0.64445598642466573</v>
      </c>
      <c r="Z154" s="3">
        <f t="shared" si="227"/>
        <v>0</v>
      </c>
      <c r="AA154" s="3">
        <f t="shared" si="228"/>
        <v>0.35554401357533427</v>
      </c>
      <c r="AB154" s="3">
        <v>0.14633963290674601</v>
      </c>
      <c r="AC154" s="3">
        <f t="shared" si="229"/>
        <v>1.4291249483387941E-2</v>
      </c>
    </row>
    <row r="155" spans="4:29" x14ac:dyDescent="0.25">
      <c r="D155" s="7">
        <v>42461.424834560188</v>
      </c>
      <c r="E155" s="8">
        <f t="shared" si="246"/>
        <v>92.424834560188174</v>
      </c>
      <c r="F155" s="4">
        <f t="shared" si="247"/>
        <v>4.1111666767392308E-2</v>
      </c>
      <c r="G155">
        <v>33</v>
      </c>
      <c r="H155" s="3">
        <f t="shared" si="236"/>
        <v>4703</v>
      </c>
      <c r="I155">
        <v>317.99</v>
      </c>
      <c r="J155" s="4">
        <f t="shared" si="64"/>
        <v>2.1924647323999999</v>
      </c>
      <c r="K155">
        <v>23.51</v>
      </c>
      <c r="L155" s="6">
        <f t="shared" si="237"/>
        <v>1.35561825073942E-3</v>
      </c>
      <c r="M155" s="6">
        <f t="shared" si="248"/>
        <v>0.19341099352484215</v>
      </c>
      <c r="N155" s="6">
        <f t="shared" si="249"/>
        <v>32.974052314868139</v>
      </c>
      <c r="O155" s="9">
        <f t="shared" si="244"/>
        <v>5.0449059890863138E-2</v>
      </c>
      <c r="P155" s="9">
        <f t="shared" si="245"/>
        <v>0.14296193363397902</v>
      </c>
      <c r="Q155" s="6">
        <f t="shared" si="218"/>
        <v>3.14029854205225E-2</v>
      </c>
      <c r="R155" s="6">
        <f t="shared" si="219"/>
        <v>32.648311819568249</v>
      </c>
      <c r="S155" s="6">
        <f t="shared" si="220"/>
        <v>0</v>
      </c>
      <c r="T155" s="3">
        <f t="shared" si="221"/>
        <v>0</v>
      </c>
      <c r="U155" s="3">
        <f t="shared" si="222"/>
        <v>0</v>
      </c>
      <c r="V155" s="3">
        <f t="shared" si="223"/>
        <v>15.439888832469734</v>
      </c>
      <c r="W155" s="3">
        <f t="shared" si="224"/>
        <v>15.442977427955325</v>
      </c>
      <c r="X155" s="6">
        <f t="shared" si="225"/>
        <v>59.795926180431749</v>
      </c>
      <c r="Y155" s="3">
        <f t="shared" si="226"/>
        <v>0.64683237672889626</v>
      </c>
      <c r="Z155" s="3">
        <f t="shared" si="227"/>
        <v>0</v>
      </c>
      <c r="AA155" s="3">
        <f t="shared" si="228"/>
        <v>0.35316762327110374</v>
      </c>
      <c r="AB155" s="3">
        <v>0.14633963290674601</v>
      </c>
      <c r="AC155" s="3">
        <f t="shared" si="229"/>
        <v>1.4291249483387941E-2</v>
      </c>
    </row>
    <row r="156" spans="4:29" x14ac:dyDescent="0.25">
      <c r="D156" s="7">
        <v>42461.426825381946</v>
      </c>
      <c r="E156" s="8">
        <f t="shared" si="246"/>
        <v>92.426825381946401</v>
      </c>
      <c r="F156" s="4">
        <f t="shared" si="247"/>
        <v>4.7779722197446972E-2</v>
      </c>
      <c r="G156">
        <v>33</v>
      </c>
      <c r="H156" s="3">
        <f t="shared" si="236"/>
        <v>4736</v>
      </c>
      <c r="I156">
        <v>303.10000000000002</v>
      </c>
      <c r="J156" s="4">
        <f t="shared" si="64"/>
        <v>2.089801756</v>
      </c>
      <c r="K156">
        <v>23.34</v>
      </c>
      <c r="L156" s="6">
        <f t="shared" si="237"/>
        <v>1.3563955285654026E-3</v>
      </c>
      <c r="M156" s="6">
        <f t="shared" si="248"/>
        <v>0.19476738905340754</v>
      </c>
      <c r="N156" s="6">
        <f t="shared" si="249"/>
        <v>28.388518521731363</v>
      </c>
      <c r="O156" s="9">
        <f t="shared" si="244"/>
        <v>5.1805455419428534E-2</v>
      </c>
      <c r="P156" s="9">
        <f t="shared" si="245"/>
        <v>0.14296193363397902</v>
      </c>
      <c r="Q156" s="6">
        <f t="shared" si="218"/>
        <v>3.0046589891957104E-2</v>
      </c>
      <c r="R156" s="6">
        <f t="shared" si="219"/>
        <v>32.772721527489153</v>
      </c>
      <c r="S156" s="6">
        <f t="shared" si="220"/>
        <v>0</v>
      </c>
      <c r="T156" s="3">
        <f t="shared" si="221"/>
        <v>0</v>
      </c>
      <c r="U156" s="3">
        <f t="shared" si="222"/>
        <v>0</v>
      </c>
      <c r="V156" s="3">
        <f t="shared" si="223"/>
        <v>15.439888832469734</v>
      </c>
      <c r="W156" s="3">
        <f t="shared" si="224"/>
        <v>15.442977427955325</v>
      </c>
      <c r="X156" s="6">
        <f t="shared" si="225"/>
        <v>59.671516472510845</v>
      </c>
      <c r="Y156" s="3">
        <f t="shared" si="226"/>
        <v>0.64548659563304367</v>
      </c>
      <c r="Z156" s="3">
        <f t="shared" si="227"/>
        <v>0</v>
      </c>
      <c r="AA156" s="3">
        <f t="shared" si="228"/>
        <v>0.35451340436695639</v>
      </c>
      <c r="AB156" s="3">
        <v>0.14633963290674601</v>
      </c>
      <c r="AC156" s="3">
        <f t="shared" si="229"/>
        <v>1.4291249483387941E-2</v>
      </c>
    </row>
    <row r="157" spans="4:29" x14ac:dyDescent="0.25">
      <c r="D157" s="7">
        <v>42461.428052303243</v>
      </c>
      <c r="E157" s="8">
        <f t="shared" ref="E157:E168" si="250">D157-(115*365+29)-365</f>
        <v>92.428052303243021</v>
      </c>
      <c r="F157" s="4">
        <f t="shared" ref="F157:F168" si="251">(E157-E156)*24</f>
        <v>2.944611111888662E-2</v>
      </c>
      <c r="G157">
        <v>31</v>
      </c>
      <c r="H157" s="3">
        <f t="shared" si="236"/>
        <v>4767</v>
      </c>
      <c r="I157">
        <v>291.73</v>
      </c>
      <c r="J157" s="4">
        <f t="shared" si="64"/>
        <v>2.0114083348</v>
      </c>
      <c r="K157">
        <v>23.32</v>
      </c>
      <c r="L157" s="6">
        <f t="shared" si="237"/>
        <v>1.2742756963702235E-3</v>
      </c>
      <c r="M157" s="6">
        <f t="shared" ref="M157:M168" si="252">M156+L157</f>
        <v>0.19604166474977777</v>
      </c>
      <c r="N157" s="6">
        <f t="shared" ref="N157:N168" si="253">L157/F157*1000</f>
        <v>43.274838270677719</v>
      </c>
      <c r="O157" s="9">
        <f t="shared" si="244"/>
        <v>5.3079731115798764E-2</v>
      </c>
      <c r="P157" s="9">
        <f t="shared" si="245"/>
        <v>0.14296193363397902</v>
      </c>
      <c r="Q157" s="6">
        <f t="shared" si="218"/>
        <v>2.8772314195586873E-2</v>
      </c>
      <c r="R157" s="6">
        <f t="shared" si="219"/>
        <v>32.605957413831739</v>
      </c>
      <c r="S157" s="6">
        <f t="shared" si="220"/>
        <v>0</v>
      </c>
      <c r="T157" s="3">
        <f t="shared" si="221"/>
        <v>0</v>
      </c>
      <c r="U157" s="3">
        <f t="shared" si="222"/>
        <v>0</v>
      </c>
      <c r="V157" s="3">
        <f t="shared" si="223"/>
        <v>15.439888832469734</v>
      </c>
      <c r="W157" s="3">
        <f t="shared" si="224"/>
        <v>15.442977427955325</v>
      </c>
      <c r="X157" s="6">
        <f t="shared" si="225"/>
        <v>59.83828058616826</v>
      </c>
      <c r="Y157" s="3">
        <f t="shared" si="226"/>
        <v>0.64729053839102724</v>
      </c>
      <c r="Z157" s="3">
        <f t="shared" si="227"/>
        <v>0</v>
      </c>
      <c r="AA157" s="3">
        <f t="shared" si="228"/>
        <v>0.35270946160897276</v>
      </c>
      <c r="AB157" s="3">
        <v>0.14633963290674601</v>
      </c>
      <c r="AC157" s="3">
        <f t="shared" si="229"/>
        <v>1.4291249483387941E-2</v>
      </c>
    </row>
    <row r="158" spans="4:29" x14ac:dyDescent="0.25">
      <c r="D158" s="7">
        <v>42461.428978263888</v>
      </c>
      <c r="E158" s="8">
        <f t="shared" si="250"/>
        <v>92.428978263887984</v>
      </c>
      <c r="F158" s="4">
        <f t="shared" si="251"/>
        <v>2.2223055479116738E-2</v>
      </c>
      <c r="G158">
        <v>30</v>
      </c>
      <c r="H158" s="3">
        <f t="shared" si="236"/>
        <v>4797</v>
      </c>
      <c r="I158">
        <v>280.3</v>
      </c>
      <c r="J158" s="4">
        <f t="shared" si="64"/>
        <v>1.932601228</v>
      </c>
      <c r="K158">
        <v>23.23</v>
      </c>
      <c r="L158" s="6">
        <f t="shared" si="237"/>
        <v>1.2335444983539443E-3</v>
      </c>
      <c r="M158" s="6">
        <f t="shared" si="252"/>
        <v>0.19727520924813172</v>
      </c>
      <c r="N158" s="6">
        <f t="shared" si="253"/>
        <v>55.507421088568144</v>
      </c>
      <c r="O158" s="9">
        <f t="shared" si="244"/>
        <v>5.4313275614152709E-2</v>
      </c>
      <c r="P158" s="9">
        <f t="shared" si="245"/>
        <v>0.14296193363397902</v>
      </c>
      <c r="Q158" s="6">
        <f t="shared" si="218"/>
        <v>2.7538769697232929E-2</v>
      </c>
      <c r="R158" s="6">
        <f t="shared" si="219"/>
        <v>32.480648463546189</v>
      </c>
      <c r="S158" s="6">
        <f t="shared" si="220"/>
        <v>0</v>
      </c>
      <c r="T158" s="3">
        <f t="shared" si="221"/>
        <v>0</v>
      </c>
      <c r="U158" s="3">
        <f t="shared" si="222"/>
        <v>0</v>
      </c>
      <c r="V158" s="3">
        <f t="shared" si="223"/>
        <v>15.439888832469734</v>
      </c>
      <c r="W158" s="3">
        <f t="shared" si="224"/>
        <v>15.442977427955325</v>
      </c>
      <c r="X158" s="6">
        <f t="shared" si="225"/>
        <v>59.96358953645381</v>
      </c>
      <c r="Y158" s="3">
        <f t="shared" si="226"/>
        <v>0.6486460468899512</v>
      </c>
      <c r="Z158" s="3">
        <f t="shared" si="227"/>
        <v>0</v>
      </c>
      <c r="AA158" s="3">
        <f t="shared" si="228"/>
        <v>0.3513539531100488</v>
      </c>
      <c r="AB158" s="3">
        <v>0.14633963290674601</v>
      </c>
      <c r="AC158" s="3">
        <f t="shared" si="229"/>
        <v>1.4291249483387941E-2</v>
      </c>
    </row>
    <row r="159" spans="4:29" x14ac:dyDescent="0.25">
      <c r="D159" s="7">
        <v>42461.429904212964</v>
      </c>
      <c r="E159" s="8">
        <f t="shared" si="250"/>
        <v>92.429904212964175</v>
      </c>
      <c r="F159" s="4">
        <f t="shared" si="251"/>
        <v>2.2222777828574181E-2</v>
      </c>
      <c r="G159">
        <v>21</v>
      </c>
      <c r="H159" s="3">
        <f t="shared" si="236"/>
        <v>4818</v>
      </c>
      <c r="I159">
        <v>269.22000000000003</v>
      </c>
      <c r="J159" s="4">
        <f t="shared" si="64"/>
        <v>1.8562072872000002</v>
      </c>
      <c r="K159">
        <v>23.48</v>
      </c>
      <c r="L159" s="6">
        <f t="shared" si="237"/>
        <v>8.6275340624852317E-4</v>
      </c>
      <c r="M159" s="6">
        <f t="shared" si="252"/>
        <v>0.19813796265438025</v>
      </c>
      <c r="N159" s="6">
        <f t="shared" si="253"/>
        <v>38.822932619125126</v>
      </c>
      <c r="O159" s="9">
        <f t="shared" si="244"/>
        <v>5.5176029020401238E-2</v>
      </c>
      <c r="P159" s="9">
        <f t="shared" si="245"/>
        <v>0.14296193363397902</v>
      </c>
      <c r="Q159" s="6">
        <f t="shared" si="218"/>
        <v>2.66760162909844E-2</v>
      </c>
      <c r="R159" s="6">
        <f t="shared" si="219"/>
        <v>32.757964571192304</v>
      </c>
      <c r="S159" s="6">
        <f t="shared" si="220"/>
        <v>0</v>
      </c>
      <c r="T159" s="3">
        <f t="shared" si="221"/>
        <v>0</v>
      </c>
      <c r="U159" s="3">
        <f t="shared" si="222"/>
        <v>0</v>
      </c>
      <c r="V159" s="3">
        <f t="shared" si="223"/>
        <v>15.439888832469734</v>
      </c>
      <c r="W159" s="3">
        <f t="shared" si="224"/>
        <v>15.442977427955325</v>
      </c>
      <c r="X159" s="6">
        <f t="shared" si="225"/>
        <v>59.686273428807695</v>
      </c>
      <c r="Y159" s="3">
        <f t="shared" si="226"/>
        <v>0.64564622652639203</v>
      </c>
      <c r="Z159" s="3">
        <f t="shared" si="227"/>
        <v>0</v>
      </c>
      <c r="AA159" s="3">
        <f t="shared" si="228"/>
        <v>0.35435377347360797</v>
      </c>
      <c r="AB159" s="3">
        <v>0.14633963290674601</v>
      </c>
      <c r="AC159" s="3">
        <f t="shared" si="229"/>
        <v>1.4291249483387941E-2</v>
      </c>
    </row>
    <row r="160" spans="4:29" x14ac:dyDescent="0.25">
      <c r="D160" s="7">
        <v>42461.431246805558</v>
      </c>
      <c r="E160" s="8">
        <f t="shared" si="250"/>
        <v>92.431246805557748</v>
      </c>
      <c r="F160" s="4">
        <f t="shared" si="251"/>
        <v>3.2222222245763987E-2</v>
      </c>
      <c r="G160" s="2">
        <v>18</v>
      </c>
      <c r="H160" s="3">
        <f t="shared" si="236"/>
        <v>4836</v>
      </c>
      <c r="I160" s="2">
        <v>257.04000000000002</v>
      </c>
      <c r="J160" s="4">
        <f t="shared" si="64"/>
        <v>1.7722291104000001</v>
      </c>
      <c r="K160" s="2">
        <v>23.31</v>
      </c>
      <c r="L160" s="6">
        <f t="shared" si="237"/>
        <v>7.3992697515106668E-4</v>
      </c>
      <c r="M160" s="6">
        <f t="shared" si="252"/>
        <v>0.19887788962953132</v>
      </c>
      <c r="N160" s="6">
        <f t="shared" si="253"/>
        <v>22.963250936187038</v>
      </c>
      <c r="O160" s="9">
        <f t="shared" si="244"/>
        <v>5.5915955995552311E-2</v>
      </c>
      <c r="P160" s="9">
        <f t="shared" si="245"/>
        <v>0.14296193363397902</v>
      </c>
      <c r="Q160" s="6">
        <f t="shared" si="218"/>
        <v>2.5936089315833327E-2</v>
      </c>
      <c r="R160" s="6">
        <f t="shared" si="219"/>
        <v>33.358540053779635</v>
      </c>
      <c r="S160" s="6">
        <f t="shared" si="220"/>
        <v>0</v>
      </c>
      <c r="T160" s="3">
        <f t="shared" si="221"/>
        <v>0</v>
      </c>
      <c r="U160" s="3">
        <f t="shared" si="222"/>
        <v>0</v>
      </c>
      <c r="V160" s="3">
        <f t="shared" si="223"/>
        <v>15.439888832469734</v>
      </c>
      <c r="W160" s="3">
        <f t="shared" si="224"/>
        <v>15.442977427955325</v>
      </c>
      <c r="X160" s="6">
        <f t="shared" si="225"/>
        <v>59.085697946220364</v>
      </c>
      <c r="Y160" s="3">
        <f t="shared" si="226"/>
        <v>0.63914960223070216</v>
      </c>
      <c r="Z160" s="3">
        <f t="shared" si="227"/>
        <v>0</v>
      </c>
      <c r="AA160" s="3">
        <f t="shared" si="228"/>
        <v>0.36085039776929778</v>
      </c>
      <c r="AB160" s="3">
        <v>0.14633963290674601</v>
      </c>
      <c r="AC160" s="3">
        <f t="shared" si="229"/>
        <v>1.4291249483387941E-2</v>
      </c>
    </row>
    <row r="161" spans="4:29" x14ac:dyDescent="0.25">
      <c r="D161" s="7">
        <v>42461.432242210649</v>
      </c>
      <c r="E161" s="8">
        <f t="shared" si="250"/>
        <v>92.432242210648837</v>
      </c>
      <c r="F161" s="4">
        <f t="shared" si="251"/>
        <v>2.3889722186140716E-2</v>
      </c>
      <c r="G161" s="2">
        <v>6</v>
      </c>
      <c r="H161" s="3">
        <f t="shared" si="236"/>
        <v>4842</v>
      </c>
      <c r="I161" s="2">
        <v>250.09</v>
      </c>
      <c r="J161" s="4">
        <f t="shared" si="64"/>
        <v>1.7243105284</v>
      </c>
      <c r="K161" s="2">
        <v>23.41</v>
      </c>
      <c r="L161" s="6">
        <f t="shared" si="237"/>
        <v>2.4655915728496222E-4</v>
      </c>
      <c r="M161" s="6">
        <f t="shared" si="252"/>
        <v>0.19912444878681629</v>
      </c>
      <c r="N161" s="6">
        <f t="shared" si="253"/>
        <v>10.320720993063704</v>
      </c>
      <c r="O161" s="9">
        <f t="shared" si="244"/>
        <v>5.6162515152837281E-2</v>
      </c>
      <c r="P161" s="9">
        <f t="shared" si="245"/>
        <v>0.14296193363397902</v>
      </c>
      <c r="Q161" s="6">
        <f t="shared" si="218"/>
        <v>2.5689530158548357E-2</v>
      </c>
      <c r="R161" s="6">
        <f t="shared" si="219"/>
        <v>33.959640936868631</v>
      </c>
      <c r="S161" s="6">
        <f t="shared" si="220"/>
        <v>0</v>
      </c>
      <c r="T161" s="3">
        <f t="shared" si="221"/>
        <v>0</v>
      </c>
      <c r="U161" s="3">
        <f t="shared" si="222"/>
        <v>0</v>
      </c>
      <c r="V161" s="3">
        <f t="shared" si="223"/>
        <v>15.439888832469734</v>
      </c>
      <c r="W161" s="3">
        <f t="shared" si="224"/>
        <v>15.442977427955325</v>
      </c>
      <c r="X161" s="6">
        <f t="shared" si="225"/>
        <v>58.484597063131368</v>
      </c>
      <c r="Y161" s="3">
        <f t="shared" si="226"/>
        <v>0.63264729450343204</v>
      </c>
      <c r="Z161" s="3">
        <f t="shared" si="227"/>
        <v>0</v>
      </c>
      <c r="AA161" s="3">
        <f t="shared" si="228"/>
        <v>0.3673527054965679</v>
      </c>
      <c r="AB161" s="3">
        <v>0.14633963290674601</v>
      </c>
      <c r="AC161" s="3">
        <f t="shared" si="229"/>
        <v>1.4291249483387941E-2</v>
      </c>
    </row>
    <row r="162" spans="4:29" x14ac:dyDescent="0.25">
      <c r="D162" s="7">
        <v>42461.433191307871</v>
      </c>
      <c r="E162" s="8">
        <f t="shared" si="250"/>
        <v>92.433191307871311</v>
      </c>
      <c r="F162" s="4">
        <f t="shared" si="251"/>
        <v>2.2778333339374512E-2</v>
      </c>
      <c r="G162" s="2">
        <v>20</v>
      </c>
      <c r="H162" s="3">
        <f t="shared" si="236"/>
        <v>4862</v>
      </c>
      <c r="I162" s="2">
        <v>242.09</v>
      </c>
      <c r="J162" s="4">
        <f t="shared" ref="J162:J197" si="254">I162*0.00689476</f>
        <v>1.6691524484</v>
      </c>
      <c r="K162" s="2">
        <v>23.53</v>
      </c>
      <c r="L162" s="6">
        <f t="shared" ref="L162:L168" si="255">(101325*(G162/1000000))/(8.314462*(K162+273.15))</f>
        <v>8.21531433243769E-4</v>
      </c>
      <c r="M162" s="6">
        <f t="shared" si="252"/>
        <v>0.19994598022006005</v>
      </c>
      <c r="N162" s="6">
        <f t="shared" si="253"/>
        <v>36.066353977868694</v>
      </c>
      <c r="O162" s="9">
        <f t="shared" si="244"/>
        <v>5.6984046586081041E-2</v>
      </c>
      <c r="P162" s="9">
        <f t="shared" si="245"/>
        <v>0.14296193363397902</v>
      </c>
      <c r="Q162" s="6">
        <f t="shared" si="218"/>
        <v>2.4867998725304596E-2</v>
      </c>
      <c r="R162" s="6">
        <f t="shared" si="219"/>
        <v>33.959965535248379</v>
      </c>
      <c r="S162" s="6">
        <f t="shared" si="220"/>
        <v>0</v>
      </c>
      <c r="T162" s="3">
        <f t="shared" si="221"/>
        <v>0</v>
      </c>
      <c r="U162" s="3">
        <f t="shared" si="222"/>
        <v>0</v>
      </c>
      <c r="V162" s="3">
        <f t="shared" si="223"/>
        <v>15.439888832469734</v>
      </c>
      <c r="W162" s="3">
        <f t="shared" si="224"/>
        <v>15.442977427955325</v>
      </c>
      <c r="X162" s="6">
        <f t="shared" si="225"/>
        <v>58.484272464751619</v>
      </c>
      <c r="Y162" s="3">
        <f t="shared" si="226"/>
        <v>0.63264378321504067</v>
      </c>
      <c r="Z162" s="3">
        <f t="shared" si="227"/>
        <v>0</v>
      </c>
      <c r="AA162" s="3">
        <f t="shared" si="228"/>
        <v>0.36735621678495939</v>
      </c>
      <c r="AB162" s="3">
        <v>0.14633963290674601</v>
      </c>
      <c r="AC162" s="3">
        <f t="shared" si="229"/>
        <v>1.4291249483387941E-2</v>
      </c>
    </row>
    <row r="163" spans="4:29" x14ac:dyDescent="0.25">
      <c r="D163" s="7">
        <v>42461.434186724538</v>
      </c>
      <c r="E163" s="8">
        <f t="shared" si="250"/>
        <v>92.434186724538449</v>
      </c>
      <c r="F163" s="4">
        <f t="shared" si="251"/>
        <v>2.3890000011306256E-2</v>
      </c>
      <c r="G163" s="2">
        <v>20</v>
      </c>
      <c r="H163" s="3">
        <f t="shared" si="236"/>
        <v>4882</v>
      </c>
      <c r="I163" s="2">
        <v>235.37</v>
      </c>
      <c r="J163" s="4">
        <f t="shared" si="254"/>
        <v>1.6228196611999999</v>
      </c>
      <c r="K163" s="2">
        <v>23.48</v>
      </c>
      <c r="L163" s="6">
        <f t="shared" si="255"/>
        <v>8.2166991071287916E-4</v>
      </c>
      <c r="M163" s="6">
        <f t="shared" si="252"/>
        <v>0.20076765013077294</v>
      </c>
      <c r="N163" s="6">
        <f t="shared" si="253"/>
        <v>34.393884902637637</v>
      </c>
      <c r="O163" s="9">
        <f t="shared" si="244"/>
        <v>5.7805716496793932E-2</v>
      </c>
      <c r="P163" s="9">
        <f t="shared" si="245"/>
        <v>0.14296193363397902</v>
      </c>
      <c r="Q163" s="6">
        <f t="shared" si="218"/>
        <v>2.4046328814591705E-2</v>
      </c>
      <c r="R163" s="6">
        <f t="shared" si="219"/>
        <v>33.775433276377775</v>
      </c>
      <c r="S163" s="6">
        <f t="shared" si="220"/>
        <v>0</v>
      </c>
      <c r="T163" s="3">
        <f t="shared" si="221"/>
        <v>0</v>
      </c>
      <c r="U163" s="3">
        <f t="shared" si="222"/>
        <v>0</v>
      </c>
      <c r="V163" s="3">
        <f t="shared" si="223"/>
        <v>15.439888832469734</v>
      </c>
      <c r="W163" s="3">
        <f t="shared" si="224"/>
        <v>15.442977427955325</v>
      </c>
      <c r="X163" s="6">
        <f t="shared" si="225"/>
        <v>58.668804723622223</v>
      </c>
      <c r="Y163" s="3">
        <f t="shared" si="226"/>
        <v>0.6346399298961416</v>
      </c>
      <c r="Z163" s="3">
        <f t="shared" si="227"/>
        <v>0</v>
      </c>
      <c r="AA163" s="3">
        <f t="shared" si="228"/>
        <v>0.36536007010385846</v>
      </c>
      <c r="AB163" s="3">
        <v>0.14633963290674601</v>
      </c>
      <c r="AC163" s="3">
        <f t="shared" si="229"/>
        <v>1.4291249483387941E-2</v>
      </c>
    </row>
    <row r="164" spans="4:29" x14ac:dyDescent="0.25">
      <c r="D164" s="7">
        <v>42461.436825671299</v>
      </c>
      <c r="E164" s="8">
        <f t="shared" si="250"/>
        <v>92.43682567129872</v>
      </c>
      <c r="F164" s="4">
        <f t="shared" si="251"/>
        <v>6.3334722246509045E-2</v>
      </c>
      <c r="G164" s="2">
        <v>22</v>
      </c>
      <c r="H164" s="3">
        <f t="shared" si="236"/>
        <v>4904</v>
      </c>
      <c r="I164" s="2">
        <v>229.48</v>
      </c>
      <c r="J164" s="4">
        <f t="shared" si="254"/>
        <v>1.5822095247999999</v>
      </c>
      <c r="K164" s="2">
        <v>23.3</v>
      </c>
      <c r="L164" s="6">
        <f t="shared" si="255"/>
        <v>9.043856980139567E-4</v>
      </c>
      <c r="M164" s="6">
        <f t="shared" si="252"/>
        <v>0.2016720358287869</v>
      </c>
      <c r="N164" s="6">
        <f t="shared" si="253"/>
        <v>14.279461027616737</v>
      </c>
      <c r="O164" s="9">
        <f t="shared" si="244"/>
        <v>5.8710102194807892E-2</v>
      </c>
      <c r="P164" s="9">
        <f t="shared" si="245"/>
        <v>0.14296193363397902</v>
      </c>
      <c r="Q164" s="6">
        <f t="shared" si="218"/>
        <v>2.3141943116577746E-2</v>
      </c>
      <c r="R164" s="6">
        <f t="shared" si="219"/>
        <v>33.339434980277439</v>
      </c>
      <c r="S164" s="6">
        <f t="shared" si="220"/>
        <v>0</v>
      </c>
      <c r="T164" s="3">
        <f t="shared" si="221"/>
        <v>0</v>
      </c>
      <c r="U164" s="3">
        <f t="shared" si="222"/>
        <v>0</v>
      </c>
      <c r="V164" s="3">
        <f t="shared" si="223"/>
        <v>15.439888832469734</v>
      </c>
      <c r="W164" s="3">
        <f t="shared" si="224"/>
        <v>15.442977427955325</v>
      </c>
      <c r="X164" s="6">
        <f t="shared" si="225"/>
        <v>59.10480301972256</v>
      </c>
      <c r="Y164" s="3">
        <f t="shared" si="226"/>
        <v>0.63935626815078039</v>
      </c>
      <c r="Z164" s="3">
        <f t="shared" si="227"/>
        <v>0</v>
      </c>
      <c r="AA164" s="3">
        <f t="shared" si="228"/>
        <v>0.36064373184921961</v>
      </c>
      <c r="AB164" s="3">
        <v>0.14633963290674601</v>
      </c>
      <c r="AC164" s="3">
        <f t="shared" si="229"/>
        <v>1.4291249483387941E-2</v>
      </c>
    </row>
    <row r="165" spans="4:29" x14ac:dyDescent="0.25">
      <c r="D165" s="7">
        <v>42461.437659027775</v>
      </c>
      <c r="E165" s="8">
        <f t="shared" si="250"/>
        <v>92.437659027775226</v>
      </c>
      <c r="F165" s="4">
        <f t="shared" si="251"/>
        <v>2.0000555436126888E-2</v>
      </c>
      <c r="G165">
        <v>21</v>
      </c>
      <c r="H165" s="3">
        <f t="shared" si="236"/>
        <v>4925</v>
      </c>
      <c r="I165">
        <v>222.28</v>
      </c>
      <c r="J165" s="4">
        <f t="shared" si="254"/>
        <v>1.5325672528000001</v>
      </c>
      <c r="K165">
        <v>23.15</v>
      </c>
      <c r="L165" s="6">
        <f t="shared" si="255"/>
        <v>8.6371428584373759E-4</v>
      </c>
      <c r="M165" s="6">
        <f t="shared" si="252"/>
        <v>0.20253575011463062</v>
      </c>
      <c r="N165" s="6">
        <f t="shared" si="253"/>
        <v>43.184514980199779</v>
      </c>
      <c r="O165" s="9">
        <f t="shared" si="244"/>
        <v>5.9573816480651617E-2</v>
      </c>
      <c r="P165" s="9">
        <f t="shared" si="245"/>
        <v>0.14296193363397902</v>
      </c>
      <c r="Q165" s="6">
        <f t="shared" si="218"/>
        <v>2.227822883073402E-2</v>
      </c>
      <c r="R165" s="6">
        <f t="shared" si="219"/>
        <v>33.134736952076771</v>
      </c>
      <c r="S165" s="6">
        <f t="shared" si="220"/>
        <v>0</v>
      </c>
      <c r="T165" s="3">
        <f t="shared" si="221"/>
        <v>0</v>
      </c>
      <c r="U165" s="3">
        <f t="shared" si="222"/>
        <v>0</v>
      </c>
      <c r="V165" s="3">
        <f t="shared" si="223"/>
        <v>15.439888832469734</v>
      </c>
      <c r="W165" s="3">
        <f t="shared" si="224"/>
        <v>15.442977427955325</v>
      </c>
      <c r="X165" s="6">
        <f t="shared" si="225"/>
        <v>59.309501047923227</v>
      </c>
      <c r="Y165" s="3">
        <f t="shared" si="226"/>
        <v>0.64157055465072066</v>
      </c>
      <c r="Z165" s="3">
        <f t="shared" si="227"/>
        <v>0</v>
      </c>
      <c r="AA165" s="3">
        <f t="shared" si="228"/>
        <v>0.35842944534927934</v>
      </c>
      <c r="AB165" s="3">
        <v>0.14633963290674601</v>
      </c>
      <c r="AC165" s="3">
        <f t="shared" si="229"/>
        <v>1.4291249483387941E-2</v>
      </c>
    </row>
    <row r="166" spans="4:29" x14ac:dyDescent="0.25">
      <c r="D166" s="7">
        <v>42461.439325798608</v>
      </c>
      <c r="E166" s="8">
        <f t="shared" si="250"/>
        <v>92.439325798608479</v>
      </c>
      <c r="F166" s="4">
        <f t="shared" si="251"/>
        <v>4.0002499998081475E-2</v>
      </c>
      <c r="G166">
        <v>18</v>
      </c>
      <c r="H166" s="3">
        <f t="shared" si="236"/>
        <v>4943</v>
      </c>
      <c r="I166">
        <v>215.3</v>
      </c>
      <c r="J166" s="4">
        <f t="shared" si="254"/>
        <v>1.484441828</v>
      </c>
      <c r="K166">
        <v>23.42</v>
      </c>
      <c r="L166" s="6">
        <f t="shared" si="255"/>
        <v>7.3965253077952996E-4</v>
      </c>
      <c r="M166" s="6">
        <f t="shared" si="252"/>
        <v>0.20327540264541016</v>
      </c>
      <c r="N166" s="6">
        <f t="shared" si="253"/>
        <v>18.490157635522873</v>
      </c>
      <c r="O166" s="9">
        <f t="shared" si="244"/>
        <v>6.0313469011431156E-2</v>
      </c>
      <c r="P166" s="9">
        <f t="shared" si="245"/>
        <v>0.14296193363397902</v>
      </c>
      <c r="Q166" s="6">
        <f t="shared" si="218"/>
        <v>2.1538576299954482E-2</v>
      </c>
      <c r="R166" s="6">
        <f t="shared" si="219"/>
        <v>33.073200068131499</v>
      </c>
      <c r="S166" s="6">
        <f t="shared" si="220"/>
        <v>0</v>
      </c>
      <c r="T166" s="3">
        <f t="shared" si="221"/>
        <v>0</v>
      </c>
      <c r="U166" s="3">
        <f t="shared" si="222"/>
        <v>0</v>
      </c>
      <c r="V166" s="3">
        <f t="shared" si="223"/>
        <v>15.439888832469734</v>
      </c>
      <c r="W166" s="3">
        <f t="shared" si="224"/>
        <v>15.442977427955325</v>
      </c>
      <c r="X166" s="6">
        <f t="shared" si="225"/>
        <v>59.3710379318685</v>
      </c>
      <c r="Y166" s="3">
        <f t="shared" si="226"/>
        <v>0.64223621954532739</v>
      </c>
      <c r="Z166" s="3">
        <f t="shared" si="227"/>
        <v>0</v>
      </c>
      <c r="AA166" s="3">
        <f t="shared" si="228"/>
        <v>0.35776378045467255</v>
      </c>
      <c r="AB166" s="3">
        <v>0.14633963290674601</v>
      </c>
      <c r="AC166" s="3">
        <f t="shared" si="229"/>
        <v>1.4291249483387941E-2</v>
      </c>
    </row>
    <row r="167" spans="4:29" x14ac:dyDescent="0.25">
      <c r="D167" s="7">
        <v>42461.440321145834</v>
      </c>
      <c r="E167" s="8">
        <f t="shared" si="250"/>
        <v>92.440321145833877</v>
      </c>
      <c r="F167" s="4">
        <f t="shared" si="251"/>
        <v>2.3888333409558982E-2</v>
      </c>
      <c r="G167">
        <v>21</v>
      </c>
      <c r="H167" s="3">
        <f t="shared" si="236"/>
        <v>4964</v>
      </c>
      <c r="I167">
        <v>207.6</v>
      </c>
      <c r="J167" s="4">
        <f t="shared" si="254"/>
        <v>1.4313521759999999</v>
      </c>
      <c r="K167">
        <v>23.36</v>
      </c>
      <c r="L167" s="6">
        <f t="shared" si="255"/>
        <v>8.6310256954402699E-4</v>
      </c>
      <c r="M167" s="6">
        <f t="shared" si="252"/>
        <v>0.20413850521495419</v>
      </c>
      <c r="N167" s="6">
        <f t="shared" si="253"/>
        <v>36.130715138070457</v>
      </c>
      <c r="O167" s="9">
        <f t="shared" si="244"/>
        <v>6.1176571580975184E-2</v>
      </c>
      <c r="P167" s="9">
        <f t="shared" si="245"/>
        <v>0.14296193363397902</v>
      </c>
      <c r="Q167" s="6">
        <f t="shared" si="218"/>
        <v>2.0675473730410454E-2</v>
      </c>
      <c r="R167" s="6">
        <f t="shared" si="219"/>
        <v>32.925423885837262</v>
      </c>
      <c r="S167" s="6">
        <f t="shared" si="220"/>
        <v>0</v>
      </c>
      <c r="T167" s="3">
        <f t="shared" si="221"/>
        <v>0</v>
      </c>
      <c r="U167" s="3">
        <f t="shared" si="222"/>
        <v>0</v>
      </c>
      <c r="V167" s="3">
        <f t="shared" si="223"/>
        <v>15.439888832469734</v>
      </c>
      <c r="W167" s="3">
        <f t="shared" si="224"/>
        <v>15.442977427955325</v>
      </c>
      <c r="X167" s="6">
        <f t="shared" si="225"/>
        <v>59.518814114162737</v>
      </c>
      <c r="Y167" s="3">
        <f t="shared" si="226"/>
        <v>0.64383476354862412</v>
      </c>
      <c r="Z167" s="3">
        <f t="shared" si="227"/>
        <v>0</v>
      </c>
      <c r="AA167" s="3">
        <f t="shared" si="228"/>
        <v>0.35616523645137582</v>
      </c>
      <c r="AB167" s="3">
        <v>0.14633963290674601</v>
      </c>
      <c r="AC167" s="3">
        <f t="shared" si="229"/>
        <v>1.4291249483387941E-2</v>
      </c>
    </row>
    <row r="168" spans="4:29" x14ac:dyDescent="0.25">
      <c r="D168" s="7">
        <v>42461.441316550925</v>
      </c>
      <c r="E168" s="8">
        <f t="shared" si="250"/>
        <v>92.441316550924967</v>
      </c>
      <c r="F168" s="4">
        <f t="shared" si="251"/>
        <v>2.3889722186140716E-2</v>
      </c>
      <c r="G168">
        <v>20</v>
      </c>
      <c r="H168" s="3">
        <f t="shared" si="236"/>
        <v>4984</v>
      </c>
      <c r="I168">
        <v>199.87</v>
      </c>
      <c r="J168" s="4">
        <f t="shared" si="254"/>
        <v>1.3780556812</v>
      </c>
      <c r="K168">
        <v>23.16</v>
      </c>
      <c r="L168" s="6">
        <f t="shared" si="255"/>
        <v>8.2255727317593513E-4</v>
      </c>
      <c r="M168" s="6">
        <f t="shared" si="252"/>
        <v>0.20496106248813012</v>
      </c>
      <c r="N168" s="6">
        <f t="shared" si="253"/>
        <v>34.431428995567394</v>
      </c>
      <c r="O168" s="9">
        <f t="shared" si="244"/>
        <v>6.1999128854151112E-2</v>
      </c>
      <c r="P168" s="9">
        <f t="shared" si="245"/>
        <v>0.14296193363397902</v>
      </c>
      <c r="Q168" s="6">
        <f t="shared" si="218"/>
        <v>1.9852916457234526E-2</v>
      </c>
      <c r="R168" s="6">
        <f t="shared" si="219"/>
        <v>32.838246411308965</v>
      </c>
      <c r="S168" s="6">
        <f t="shared" si="220"/>
        <v>0</v>
      </c>
      <c r="T168" s="3">
        <f t="shared" si="221"/>
        <v>0</v>
      </c>
      <c r="U168" s="3">
        <f t="shared" si="222"/>
        <v>0</v>
      </c>
      <c r="V168" s="3">
        <f t="shared" si="223"/>
        <v>15.439888832469734</v>
      </c>
      <c r="W168" s="3">
        <f t="shared" si="224"/>
        <v>15.442977427955325</v>
      </c>
      <c r="X168" s="6">
        <f t="shared" si="225"/>
        <v>59.605991588691033</v>
      </c>
      <c r="Y168" s="3">
        <f t="shared" si="226"/>
        <v>0.64477779122037904</v>
      </c>
      <c r="Z168" s="3">
        <f t="shared" si="227"/>
        <v>0</v>
      </c>
      <c r="AA168" s="3">
        <f t="shared" si="228"/>
        <v>0.35522220877962091</v>
      </c>
      <c r="AB168" s="3">
        <v>0.14633963290674601</v>
      </c>
      <c r="AC168" s="3">
        <f t="shared" si="229"/>
        <v>1.4291249483387941E-2</v>
      </c>
    </row>
    <row r="169" spans="4:29" x14ac:dyDescent="0.25">
      <c r="D169" s="7">
        <v>42461.442821273151</v>
      </c>
      <c r="E169" s="8">
        <f t="shared" ref="E169:E197" si="256">D169-(115*365+29)-365</f>
        <v>92.442821273150912</v>
      </c>
      <c r="F169" s="4">
        <f t="shared" ref="F169:F197" si="257">(E169-E168)*24</f>
        <v>3.611333342269063E-2</v>
      </c>
      <c r="G169">
        <v>20</v>
      </c>
      <c r="H169" s="3">
        <f t="shared" si="236"/>
        <v>5004</v>
      </c>
      <c r="I169">
        <v>191.63</v>
      </c>
      <c r="J169" s="4">
        <f t="shared" si="254"/>
        <v>1.3212428588</v>
      </c>
      <c r="K169">
        <v>23.47</v>
      </c>
      <c r="L169" s="6">
        <f t="shared" ref="L169:L197" si="258">(101325*(G169/1000000))/(8.314462*(K169+273.15))</f>
        <v>8.2169761180891823E-4</v>
      </c>
      <c r="M169" s="6">
        <f t="shared" ref="M169:M197" si="259">M168+L169</f>
        <v>0.20578276009993904</v>
      </c>
      <c r="N169" s="6">
        <f t="shared" ref="N169:N197" si="260">L169/F169*1000</f>
        <v>22.753302836692207</v>
      </c>
      <c r="O169" s="9">
        <f t="shared" si="244"/>
        <v>6.2820826465960031E-2</v>
      </c>
      <c r="P169" s="9">
        <f t="shared" si="245"/>
        <v>0.14296193363397902</v>
      </c>
      <c r="Q169" s="6">
        <f t="shared" si="218"/>
        <v>1.9031218845425607E-2</v>
      </c>
      <c r="R169" s="6">
        <f t="shared" si="219"/>
        <v>32.832681866462345</v>
      </c>
      <c r="S169" s="6">
        <f t="shared" si="220"/>
        <v>0</v>
      </c>
      <c r="T169" s="3">
        <f t="shared" si="221"/>
        <v>0</v>
      </c>
      <c r="U169" s="3">
        <f t="shared" si="222"/>
        <v>0</v>
      </c>
      <c r="V169" s="3">
        <f t="shared" si="223"/>
        <v>15.439888832469734</v>
      </c>
      <c r="W169" s="3">
        <f t="shared" si="224"/>
        <v>15.442977427955325</v>
      </c>
      <c r="X169" s="6">
        <f t="shared" si="225"/>
        <v>59.611556133537654</v>
      </c>
      <c r="Y169" s="3">
        <f t="shared" si="226"/>
        <v>0.64483798474857523</v>
      </c>
      <c r="Z169" s="3">
        <f t="shared" si="227"/>
        <v>0</v>
      </c>
      <c r="AA169" s="3">
        <f t="shared" si="228"/>
        <v>0.35516201525142482</v>
      </c>
      <c r="AB169" s="3">
        <v>0.14633963290674601</v>
      </c>
      <c r="AC169" s="3">
        <f t="shared" si="229"/>
        <v>1.4291249483387941E-2</v>
      </c>
    </row>
    <row r="170" spans="4:29" x14ac:dyDescent="0.25">
      <c r="D170" s="7">
        <v>42461.443862928238</v>
      </c>
      <c r="E170" s="8">
        <f t="shared" si="256"/>
        <v>92.44386292823765</v>
      </c>
      <c r="F170" s="4">
        <f t="shared" si="257"/>
        <v>2.4999722081702203E-2</v>
      </c>
      <c r="G170">
        <v>19</v>
      </c>
      <c r="H170" s="3">
        <f t="shared" si="236"/>
        <v>5023</v>
      </c>
      <c r="I170">
        <v>184.39</v>
      </c>
      <c r="J170" s="4">
        <f t="shared" si="254"/>
        <v>1.2713247963999998</v>
      </c>
      <c r="K170">
        <v>23.24</v>
      </c>
      <c r="L170" s="6">
        <f t="shared" si="258"/>
        <v>7.8121849027977758E-4</v>
      </c>
      <c r="M170" s="6">
        <f t="shared" si="259"/>
        <v>0.20656397859021883</v>
      </c>
      <c r="N170" s="6">
        <f t="shared" si="260"/>
        <v>31.249086998913764</v>
      </c>
      <c r="O170" s="9">
        <f t="shared" si="244"/>
        <v>6.360204495623982E-2</v>
      </c>
      <c r="P170" s="9">
        <f t="shared" si="245"/>
        <v>0.14296193363397902</v>
      </c>
      <c r="Q170" s="6">
        <f t="shared" si="218"/>
        <v>1.8250000355145818E-2</v>
      </c>
      <c r="R170" s="6">
        <f t="shared" si="219"/>
        <v>32.721165746446388</v>
      </c>
      <c r="S170" s="6">
        <f t="shared" si="220"/>
        <v>0</v>
      </c>
      <c r="T170" s="3">
        <f t="shared" si="221"/>
        <v>0</v>
      </c>
      <c r="U170" s="3">
        <f t="shared" si="222"/>
        <v>0</v>
      </c>
      <c r="V170" s="3">
        <f t="shared" si="223"/>
        <v>15.439888832469734</v>
      </c>
      <c r="W170" s="3">
        <f t="shared" si="224"/>
        <v>15.442977427955325</v>
      </c>
      <c r="X170" s="6">
        <f t="shared" si="225"/>
        <v>59.72307225355361</v>
      </c>
      <c r="Y170" s="3">
        <f t="shared" si="226"/>
        <v>0.64604429162533217</v>
      </c>
      <c r="Z170" s="3">
        <f t="shared" si="227"/>
        <v>0</v>
      </c>
      <c r="AA170" s="3">
        <f t="shared" si="228"/>
        <v>0.35395570837466783</v>
      </c>
      <c r="AB170" s="3">
        <v>0.14633963290674601</v>
      </c>
      <c r="AC170" s="3">
        <f t="shared" si="229"/>
        <v>1.4291249483387941E-2</v>
      </c>
    </row>
    <row r="171" spans="4:29" x14ac:dyDescent="0.25">
      <c r="D171" s="7">
        <v>42461.444742581021</v>
      </c>
      <c r="E171" s="8">
        <f t="shared" si="256"/>
        <v>92.444742581021274</v>
      </c>
      <c r="F171" s="4">
        <f t="shared" si="257"/>
        <v>2.1111666806973517E-2</v>
      </c>
      <c r="G171">
        <v>17</v>
      </c>
      <c r="H171" s="3">
        <f t="shared" si="236"/>
        <v>5040</v>
      </c>
      <c r="I171">
        <v>177.15</v>
      </c>
      <c r="J171" s="4">
        <f t="shared" si="254"/>
        <v>1.2214067340000001</v>
      </c>
      <c r="K171">
        <v>23.36</v>
      </c>
      <c r="L171" s="6">
        <f t="shared" si="258"/>
        <v>6.9870208010706946E-4</v>
      </c>
      <c r="M171" s="6">
        <f t="shared" si="259"/>
        <v>0.20726268067032591</v>
      </c>
      <c r="N171" s="6">
        <f t="shared" si="260"/>
        <v>33.09554316555797</v>
      </c>
      <c r="O171" s="9">
        <f t="shared" si="244"/>
        <v>6.4300747036346903E-2</v>
      </c>
      <c r="P171" s="9">
        <f t="shared" si="245"/>
        <v>0.14296193363397902</v>
      </c>
      <c r="Q171" s="6">
        <f t="shared" si="218"/>
        <v>1.7551298275038735E-2</v>
      </c>
      <c r="R171" s="6">
        <f t="shared" si="219"/>
        <v>32.754527962652276</v>
      </c>
      <c r="S171" s="6">
        <f t="shared" si="220"/>
        <v>0</v>
      </c>
      <c r="T171" s="3">
        <f t="shared" si="221"/>
        <v>0</v>
      </c>
      <c r="U171" s="3">
        <f t="shared" si="222"/>
        <v>0</v>
      </c>
      <c r="V171" s="3">
        <f t="shared" si="223"/>
        <v>15.439888832469734</v>
      </c>
      <c r="W171" s="3">
        <f t="shared" si="224"/>
        <v>15.442977427955325</v>
      </c>
      <c r="X171" s="6">
        <f t="shared" si="225"/>
        <v>59.689710037347723</v>
      </c>
      <c r="Y171" s="3">
        <f t="shared" si="226"/>
        <v>0.64568340146140557</v>
      </c>
      <c r="Z171" s="3">
        <f t="shared" si="227"/>
        <v>0</v>
      </c>
      <c r="AA171" s="3">
        <f t="shared" si="228"/>
        <v>0.35431659853859443</v>
      </c>
      <c r="AB171" s="3">
        <v>0.14633963290674601</v>
      </c>
      <c r="AC171" s="3">
        <f t="shared" si="229"/>
        <v>1.4291249483387941E-2</v>
      </c>
    </row>
    <row r="172" spans="4:29" x14ac:dyDescent="0.25">
      <c r="D172" s="7">
        <v>42461.445923171297</v>
      </c>
      <c r="E172" s="8">
        <f t="shared" si="256"/>
        <v>92.445923171297181</v>
      </c>
      <c r="F172" s="4">
        <f t="shared" si="257"/>
        <v>2.8334166621789336E-2</v>
      </c>
      <c r="G172">
        <v>18</v>
      </c>
      <c r="H172" s="3">
        <f t="shared" si="236"/>
        <v>5058</v>
      </c>
      <c r="I172">
        <v>170.93</v>
      </c>
      <c r="J172" s="4">
        <f t="shared" si="254"/>
        <v>1.1785213268000001</v>
      </c>
      <c r="K172">
        <v>23.22</v>
      </c>
      <c r="L172" s="6">
        <f t="shared" si="258"/>
        <v>7.4015167207640861E-4</v>
      </c>
      <c r="M172" s="6">
        <f t="shared" si="259"/>
        <v>0.20800283234240233</v>
      </c>
      <c r="N172" s="6">
        <f t="shared" si="260"/>
        <v>26.122231931368066</v>
      </c>
      <c r="O172" s="9">
        <f t="shared" si="244"/>
        <v>6.504089870842332E-2</v>
      </c>
      <c r="P172" s="9">
        <f t="shared" si="245"/>
        <v>0.14296193363397902</v>
      </c>
      <c r="Q172" s="6">
        <f t="shared" si="218"/>
        <v>1.6811146602962318E-2</v>
      </c>
      <c r="R172" s="6">
        <f t="shared" si="219"/>
        <v>32.514890641069933</v>
      </c>
      <c r="S172" s="6">
        <f t="shared" si="220"/>
        <v>0</v>
      </c>
      <c r="T172" s="3">
        <f t="shared" si="221"/>
        <v>0</v>
      </c>
      <c r="U172" s="3">
        <f t="shared" si="222"/>
        <v>0</v>
      </c>
      <c r="V172" s="3">
        <f t="shared" si="223"/>
        <v>15.439888832469734</v>
      </c>
      <c r="W172" s="3">
        <f t="shared" si="224"/>
        <v>15.442977427955325</v>
      </c>
      <c r="X172" s="6">
        <f t="shared" si="225"/>
        <v>59.929347358930066</v>
      </c>
      <c r="Y172" s="3">
        <f t="shared" si="226"/>
        <v>0.64827563789243481</v>
      </c>
      <c r="Z172" s="3">
        <f t="shared" si="227"/>
        <v>0</v>
      </c>
      <c r="AA172" s="3">
        <f t="shared" si="228"/>
        <v>0.35172436210756514</v>
      </c>
      <c r="AB172" s="3">
        <v>0.14633963290674601</v>
      </c>
      <c r="AC172" s="3">
        <f t="shared" si="229"/>
        <v>1.4291249483387941E-2</v>
      </c>
    </row>
    <row r="173" spans="4:29" x14ac:dyDescent="0.25">
      <c r="D173" s="7">
        <v>42461.447173206019</v>
      </c>
      <c r="E173" s="8">
        <f t="shared" si="256"/>
        <v>92.447173206019215</v>
      </c>
      <c r="F173" s="4">
        <f t="shared" si="257"/>
        <v>3.0000833328813314E-2</v>
      </c>
      <c r="G173">
        <v>78</v>
      </c>
      <c r="H173" s="3">
        <f t="shared" si="236"/>
        <v>5136</v>
      </c>
      <c r="I173">
        <v>163</v>
      </c>
      <c r="J173" s="4">
        <f t="shared" si="254"/>
        <v>1.12384588</v>
      </c>
      <c r="K173">
        <v>23.11</v>
      </c>
      <c r="L173" s="6">
        <f t="shared" si="258"/>
        <v>3.2085147772145054E-3</v>
      </c>
      <c r="M173" s="6">
        <f t="shared" si="259"/>
        <v>0.21121134711961684</v>
      </c>
      <c r="N173" s="6">
        <f t="shared" si="260"/>
        <v>106.9475218254352</v>
      </c>
      <c r="O173" s="9">
        <f t="shared" si="244"/>
        <v>6.824941348563783E-2</v>
      </c>
      <c r="P173" s="9">
        <f t="shared" si="245"/>
        <v>0.14296193363397902</v>
      </c>
      <c r="Q173" s="6">
        <f t="shared" si="218"/>
        <v>1.3602631825747807E-2</v>
      </c>
      <c r="R173" s="6">
        <f t="shared" si="219"/>
        <v>27.589167370071433</v>
      </c>
      <c r="S173" s="6">
        <f t="shared" si="220"/>
        <v>0</v>
      </c>
      <c r="T173" s="3">
        <f t="shared" si="221"/>
        <v>0</v>
      </c>
      <c r="U173" s="3">
        <f t="shared" si="222"/>
        <v>0</v>
      </c>
      <c r="V173" s="3">
        <f t="shared" si="223"/>
        <v>15.439888832469734</v>
      </c>
      <c r="W173" s="3">
        <f t="shared" si="224"/>
        <v>15.442977427955325</v>
      </c>
      <c r="X173" s="6">
        <f t="shared" si="225"/>
        <v>64.855070629928562</v>
      </c>
      <c r="Y173" s="3">
        <f t="shared" si="226"/>
        <v>0.70155882111255607</v>
      </c>
      <c r="Z173" s="3">
        <f t="shared" si="227"/>
        <v>0</v>
      </c>
      <c r="AA173" s="3">
        <f t="shared" si="228"/>
        <v>0.29844117888744381</v>
      </c>
      <c r="AB173" s="3">
        <v>0.14633963290674601</v>
      </c>
      <c r="AC173" s="3">
        <f t="shared" si="229"/>
        <v>1.4291249483387941E-2</v>
      </c>
    </row>
    <row r="174" spans="4:29" x14ac:dyDescent="0.25">
      <c r="D174" s="7">
        <v>42461.447613032411</v>
      </c>
      <c r="E174" s="8">
        <f t="shared" si="256"/>
        <v>92.447613032411027</v>
      </c>
      <c r="F174" s="4">
        <f t="shared" si="257"/>
        <v>1.0555833403486758E-2</v>
      </c>
      <c r="G174">
        <v>14</v>
      </c>
      <c r="H174" s="3">
        <f t="shared" si="236"/>
        <v>5150</v>
      </c>
      <c r="I174">
        <v>126.78</v>
      </c>
      <c r="J174" s="4">
        <f t="shared" si="254"/>
        <v>0.87411767279999997</v>
      </c>
      <c r="K174">
        <v>23.27</v>
      </c>
      <c r="L174" s="6">
        <f t="shared" si="258"/>
        <v>5.7557641836020841E-4</v>
      </c>
      <c r="M174" s="6">
        <f t="shared" si="259"/>
        <v>0.21178692353797704</v>
      </c>
      <c r="N174" s="6">
        <f t="shared" si="260"/>
        <v>54.526856986023141</v>
      </c>
      <c r="O174" s="9">
        <f t="shared" si="244"/>
        <v>6.8824989903998032E-2</v>
      </c>
      <c r="P174" s="9">
        <f t="shared" si="245"/>
        <v>0.14296193363397902</v>
      </c>
      <c r="Q174" s="6">
        <f t="shared" si="218"/>
        <v>1.3027055407387605E-2</v>
      </c>
      <c r="R174" s="6">
        <f t="shared" si="219"/>
        <v>33.970251930162966</v>
      </c>
      <c r="S174" s="6">
        <f t="shared" si="220"/>
        <v>0</v>
      </c>
      <c r="T174" s="3">
        <f t="shared" si="221"/>
        <v>0</v>
      </c>
      <c r="U174" s="3">
        <f t="shared" si="222"/>
        <v>0</v>
      </c>
      <c r="V174" s="3">
        <f t="shared" si="223"/>
        <v>15.439888832469734</v>
      </c>
      <c r="W174" s="3">
        <f t="shared" si="224"/>
        <v>15.442977427955325</v>
      </c>
      <c r="X174" s="6">
        <f t="shared" si="225"/>
        <v>58.473986069837032</v>
      </c>
      <c r="Y174" s="3">
        <f t="shared" si="226"/>
        <v>0.63253251186771675</v>
      </c>
      <c r="Z174" s="3">
        <f t="shared" si="227"/>
        <v>0</v>
      </c>
      <c r="AA174" s="3">
        <f t="shared" si="228"/>
        <v>0.36746748813228325</v>
      </c>
      <c r="AB174" s="3">
        <v>0.14633963290674601</v>
      </c>
      <c r="AC174" s="3">
        <f t="shared" si="229"/>
        <v>1.4291249483387941E-2</v>
      </c>
    </row>
    <row r="175" spans="4:29" x14ac:dyDescent="0.25">
      <c r="D175" s="7">
        <v>42461.449650127317</v>
      </c>
      <c r="E175" s="8">
        <f t="shared" si="256"/>
        <v>92.449650127317</v>
      </c>
      <c r="F175" s="4">
        <f>(E175-E174)*24</f>
        <v>4.8890277743339539E-2</v>
      </c>
      <c r="G175">
        <v>11</v>
      </c>
      <c r="H175" s="3">
        <f>H174+G175</f>
        <v>5161</v>
      </c>
      <c r="I175">
        <v>125.27</v>
      </c>
      <c r="J175" s="4">
        <f t="shared" si="254"/>
        <v>0.86370658519999999</v>
      </c>
      <c r="K175">
        <v>23.65</v>
      </c>
      <c r="L175" s="6">
        <f t="shared" si="258"/>
        <v>4.5165960272277201E-4</v>
      </c>
      <c r="M175" s="6">
        <f>M174+L175</f>
        <v>0.21223858314069982</v>
      </c>
      <c r="N175" s="6">
        <f t="shared" si="260"/>
        <v>9.2382294306827255</v>
      </c>
      <c r="O175" s="9">
        <f t="shared" si="244"/>
        <v>6.9276649506720814E-2</v>
      </c>
      <c r="P175" s="9">
        <f t="shared" si="245"/>
        <v>0.14296193363397902</v>
      </c>
      <c r="Q175" s="6">
        <f t="shared" si="218"/>
        <v>1.2575395804664824E-2</v>
      </c>
      <c r="R175" s="6">
        <f t="shared" si="219"/>
        <v>33.187752339736313</v>
      </c>
      <c r="S175" s="6">
        <f t="shared" si="220"/>
        <v>0</v>
      </c>
      <c r="T175" s="3">
        <f t="shared" si="221"/>
        <v>0</v>
      </c>
      <c r="U175" s="3">
        <f t="shared" si="222"/>
        <v>0</v>
      </c>
      <c r="V175" s="3">
        <f t="shared" si="223"/>
        <v>15.439888832469734</v>
      </c>
      <c r="W175" s="3">
        <f t="shared" si="224"/>
        <v>15.442977427955325</v>
      </c>
      <c r="X175" s="6">
        <f t="shared" si="225"/>
        <v>59.256485660263685</v>
      </c>
      <c r="Y175" s="3">
        <f t="shared" si="226"/>
        <v>0.64099706960928904</v>
      </c>
      <c r="Z175" s="3">
        <f t="shared" si="227"/>
        <v>0</v>
      </c>
      <c r="AA175" s="3">
        <f t="shared" si="228"/>
        <v>0.35900293039071091</v>
      </c>
      <c r="AB175" s="3">
        <v>0.14633963290674601</v>
      </c>
      <c r="AC175" s="3">
        <f t="shared" si="229"/>
        <v>1.4291249483387941E-2</v>
      </c>
    </row>
    <row r="176" spans="4:29" x14ac:dyDescent="0.25">
      <c r="D176" s="7">
        <v>42461.450390891201</v>
      </c>
      <c r="E176" s="8">
        <f t="shared" si="256"/>
        <v>92.450390891201096</v>
      </c>
      <c r="F176" s="4">
        <f t="shared" si="257"/>
        <v>1.7778333218302578E-2</v>
      </c>
      <c r="G176">
        <v>4</v>
      </c>
      <c r="H176" s="3">
        <f t="shared" si="236"/>
        <v>5165</v>
      </c>
      <c r="I176">
        <v>118.91</v>
      </c>
      <c r="J176" s="4">
        <f t="shared" si="254"/>
        <v>0.81985591159999993</v>
      </c>
      <c r="K176">
        <v>23.38</v>
      </c>
      <c r="L176" s="6">
        <f t="shared" si="258"/>
        <v>1.64389401149807E-4</v>
      </c>
      <c r="M176" s="6">
        <f t="shared" si="259"/>
        <v>0.21240297254184962</v>
      </c>
      <c r="N176" s="6">
        <f t="shared" si="260"/>
        <v>9.2466149177905006</v>
      </c>
      <c r="O176" s="9">
        <f t="shared" si="244"/>
        <v>6.9441038907870609E-2</v>
      </c>
      <c r="P176" s="9">
        <f t="shared" si="245"/>
        <v>0.14296193363397902</v>
      </c>
      <c r="Q176" s="6">
        <f t="shared" si="218"/>
        <v>1.2411006403515029E-2</v>
      </c>
      <c r="R176" s="6">
        <f t="shared" si="219"/>
        <v>34.505782094226085</v>
      </c>
      <c r="S176" s="6">
        <f t="shared" si="220"/>
        <v>0</v>
      </c>
      <c r="T176" s="3">
        <f t="shared" si="221"/>
        <v>0</v>
      </c>
      <c r="U176" s="3">
        <f t="shared" si="222"/>
        <v>0</v>
      </c>
      <c r="V176" s="3">
        <f t="shared" si="223"/>
        <v>15.439888832469734</v>
      </c>
      <c r="W176" s="3">
        <f t="shared" si="224"/>
        <v>15.442977427955325</v>
      </c>
      <c r="X176" s="6">
        <f t="shared" si="225"/>
        <v>57.938455905773914</v>
      </c>
      <c r="Y176" s="3">
        <f t="shared" si="226"/>
        <v>0.62673950436774561</v>
      </c>
      <c r="Z176" s="3">
        <f t="shared" si="227"/>
        <v>0</v>
      </c>
      <c r="AA176" s="3">
        <f t="shared" si="228"/>
        <v>0.37326049563225439</v>
      </c>
      <c r="AB176" s="3">
        <v>0.14633963290674601</v>
      </c>
      <c r="AC176" s="3">
        <f t="shared" si="229"/>
        <v>1.4291249483387941E-2</v>
      </c>
    </row>
    <row r="177" spans="4:29" x14ac:dyDescent="0.25">
      <c r="D177" s="7">
        <v>42461.4510853588</v>
      </c>
      <c r="E177" s="8">
        <f t="shared" si="256"/>
        <v>92.451085358799901</v>
      </c>
      <c r="F177" s="4">
        <f t="shared" si="257"/>
        <v>1.6667222371324897E-2</v>
      </c>
      <c r="G177">
        <v>5</v>
      </c>
      <c r="H177" s="3">
        <f t="shared" si="236"/>
        <v>5170</v>
      </c>
      <c r="I177">
        <v>114.25</v>
      </c>
      <c r="J177" s="4">
        <f t="shared" si="254"/>
        <v>0.78772632999999992</v>
      </c>
      <c r="K177">
        <v>23.36</v>
      </c>
      <c r="L177" s="6">
        <f t="shared" si="258"/>
        <v>2.0550061179619688E-4</v>
      </c>
      <c r="M177" s="6">
        <f t="shared" si="259"/>
        <v>0.21260847315364581</v>
      </c>
      <c r="N177" s="6">
        <f t="shared" si="260"/>
        <v>12.329625609948671</v>
      </c>
      <c r="O177" s="9">
        <f t="shared" si="244"/>
        <v>6.9646539519666803E-2</v>
      </c>
      <c r="P177" s="9">
        <f t="shared" si="245"/>
        <v>0.14296193363397902</v>
      </c>
      <c r="Q177" s="6">
        <f t="shared" si="218"/>
        <v>1.2205505791718835E-2</v>
      </c>
      <c r="R177" s="6">
        <f t="shared" si="219"/>
        <v>35.318546898184188</v>
      </c>
      <c r="S177" s="6">
        <f t="shared" si="220"/>
        <v>0</v>
      </c>
      <c r="T177" s="3">
        <f t="shared" si="221"/>
        <v>0</v>
      </c>
      <c r="U177" s="3">
        <f t="shared" si="222"/>
        <v>0</v>
      </c>
      <c r="V177" s="3">
        <f t="shared" si="223"/>
        <v>15.439888832469734</v>
      </c>
      <c r="W177" s="3">
        <f t="shared" si="224"/>
        <v>15.442977427955325</v>
      </c>
      <c r="X177" s="6">
        <f t="shared" si="225"/>
        <v>57.125691101815811</v>
      </c>
      <c r="Y177" s="3">
        <f t="shared" si="226"/>
        <v>0.61794755776791421</v>
      </c>
      <c r="Z177" s="3">
        <f t="shared" si="227"/>
        <v>0</v>
      </c>
      <c r="AA177" s="3">
        <f t="shared" si="228"/>
        <v>0.38205244223208579</v>
      </c>
      <c r="AB177" s="3">
        <v>0.14633963290674601</v>
      </c>
      <c r="AC177" s="3">
        <f t="shared" si="229"/>
        <v>1.4291249483387941E-2</v>
      </c>
    </row>
    <row r="178" spans="4:29" x14ac:dyDescent="0.25">
      <c r="D178" s="7">
        <v>42461.451918715276</v>
      </c>
      <c r="E178" s="8">
        <f t="shared" si="256"/>
        <v>92.451918715276406</v>
      </c>
      <c r="F178" s="4">
        <f t="shared" si="257"/>
        <v>2.0000555436126888E-2</v>
      </c>
      <c r="G178">
        <v>7</v>
      </c>
      <c r="H178" s="3">
        <f t="shared" si="236"/>
        <v>5177</v>
      </c>
      <c r="I178">
        <v>110.58</v>
      </c>
      <c r="J178" s="4">
        <f t="shared" si="254"/>
        <v>0.76242256079999993</v>
      </c>
      <c r="K178">
        <v>23.52</v>
      </c>
      <c r="L178" s="6">
        <f t="shared" si="258"/>
        <v>2.8754569375119321E-4</v>
      </c>
      <c r="M178" s="6">
        <f t="shared" si="259"/>
        <v>0.21289601884739701</v>
      </c>
      <c r="N178" s="6">
        <f t="shared" si="260"/>
        <v>14.376885415482066</v>
      </c>
      <c r="O178" s="9">
        <f t="shared" si="244"/>
        <v>6.9934085213417999E-2</v>
      </c>
      <c r="P178" s="9">
        <f t="shared" si="245"/>
        <v>0.14296193363397902</v>
      </c>
      <c r="Q178" s="6">
        <f t="shared" si="218"/>
        <v>1.1917960097967639E-2</v>
      </c>
      <c r="R178" s="6">
        <f t="shared" si="219"/>
        <v>35.631048001315101</v>
      </c>
      <c r="S178" s="6">
        <f t="shared" si="220"/>
        <v>0</v>
      </c>
      <c r="T178" s="3">
        <f t="shared" si="221"/>
        <v>0</v>
      </c>
      <c r="U178" s="3">
        <f t="shared" si="222"/>
        <v>0</v>
      </c>
      <c r="V178" s="3">
        <f t="shared" si="223"/>
        <v>15.439888832469734</v>
      </c>
      <c r="W178" s="3">
        <f t="shared" si="224"/>
        <v>15.442977427955325</v>
      </c>
      <c r="X178" s="6">
        <f t="shared" si="225"/>
        <v>56.813189998684898</v>
      </c>
      <c r="Y178" s="3">
        <f t="shared" si="226"/>
        <v>0.61456712963208049</v>
      </c>
      <c r="Z178" s="3">
        <f t="shared" si="227"/>
        <v>0</v>
      </c>
      <c r="AA178" s="3">
        <f t="shared" si="228"/>
        <v>0.38543287036791951</v>
      </c>
      <c r="AB178" s="3">
        <v>0.14633963290674601</v>
      </c>
      <c r="AC178" s="3">
        <f t="shared" si="229"/>
        <v>1.4291249483387941E-2</v>
      </c>
    </row>
    <row r="179" spans="4:29" x14ac:dyDescent="0.25">
      <c r="D179" s="7">
        <v>42461.452636331021</v>
      </c>
      <c r="E179" s="8">
        <f t="shared" si="256"/>
        <v>92.452636331021495</v>
      </c>
      <c r="F179" s="4">
        <f t="shared" si="257"/>
        <v>1.7222777882125229E-2</v>
      </c>
      <c r="G179">
        <v>9</v>
      </c>
      <c r="H179" s="3">
        <f t="shared" si="236"/>
        <v>5186</v>
      </c>
      <c r="I179">
        <v>106.85</v>
      </c>
      <c r="J179" s="4">
        <f t="shared" si="254"/>
        <v>0.73670510599999994</v>
      </c>
      <c r="K179">
        <v>23.23</v>
      </c>
      <c r="L179" s="6">
        <f t="shared" si="258"/>
        <v>3.7006334950618328E-4</v>
      </c>
      <c r="M179" s="6">
        <f t="shared" si="259"/>
        <v>0.21326608219690318</v>
      </c>
      <c r="N179" s="6">
        <f t="shared" si="260"/>
        <v>21.486856071589703</v>
      </c>
      <c r="O179" s="9">
        <f t="shared" si="244"/>
        <v>7.0304148562924176E-2</v>
      </c>
      <c r="P179" s="9">
        <f t="shared" si="245"/>
        <v>0.14296193363397902</v>
      </c>
      <c r="Q179" s="6">
        <f t="shared" si="218"/>
        <v>1.1547896748461461E-2</v>
      </c>
      <c r="R179" s="6">
        <f t="shared" si="219"/>
        <v>35.729885169713477</v>
      </c>
      <c r="S179" s="6">
        <f t="shared" si="220"/>
        <v>0</v>
      </c>
      <c r="T179" s="3">
        <f t="shared" si="221"/>
        <v>0</v>
      </c>
      <c r="U179" s="3">
        <f t="shared" si="222"/>
        <v>0</v>
      </c>
      <c r="V179" s="3">
        <f t="shared" si="223"/>
        <v>15.439888832469734</v>
      </c>
      <c r="W179" s="3">
        <f t="shared" si="224"/>
        <v>15.442977427955325</v>
      </c>
      <c r="X179" s="6">
        <f t="shared" si="225"/>
        <v>56.714352830286522</v>
      </c>
      <c r="Y179" s="3">
        <f t="shared" si="226"/>
        <v>0.61349797518247184</v>
      </c>
      <c r="Z179" s="3">
        <f t="shared" si="227"/>
        <v>0</v>
      </c>
      <c r="AA179" s="3">
        <f t="shared" si="228"/>
        <v>0.38650202481752816</v>
      </c>
      <c r="AB179" s="3">
        <v>0.14633963290674601</v>
      </c>
      <c r="AC179" s="3">
        <f t="shared" si="229"/>
        <v>1.4291249483387941E-2</v>
      </c>
    </row>
    <row r="180" spans="4:29" x14ac:dyDescent="0.25">
      <c r="D180" s="7">
        <v>42461.453469745371</v>
      </c>
      <c r="E180" s="8">
        <f t="shared" si="256"/>
        <v>92.453469745370967</v>
      </c>
      <c r="F180" s="4">
        <f t="shared" si="257"/>
        <v>2.0001944387331605E-2</v>
      </c>
      <c r="G180">
        <v>11</v>
      </c>
      <c r="H180" s="3">
        <f t="shared" si="236"/>
        <v>5197</v>
      </c>
      <c r="I180">
        <v>103.28</v>
      </c>
      <c r="J180" s="4">
        <f t="shared" si="254"/>
        <v>0.71209081279999997</v>
      </c>
      <c r="K180">
        <v>23.34</v>
      </c>
      <c r="L180" s="6">
        <f t="shared" si="258"/>
        <v>4.521318428551342E-4</v>
      </c>
      <c r="M180" s="6">
        <f t="shared" si="259"/>
        <v>0.21371821403975833</v>
      </c>
      <c r="N180" s="6">
        <f t="shared" si="260"/>
        <v>22.604394557835867</v>
      </c>
      <c r="O180" s="9">
        <f t="shared" si="244"/>
        <v>7.0756280405779318E-2</v>
      </c>
      <c r="P180" s="9">
        <f t="shared" si="245"/>
        <v>0.14296193363397902</v>
      </c>
      <c r="Q180" s="6">
        <f t="shared" si="218"/>
        <v>1.109576490560632E-2</v>
      </c>
      <c r="R180" s="6">
        <f t="shared" si="219"/>
        <v>35.51765398473114</v>
      </c>
      <c r="S180" s="6">
        <f t="shared" si="220"/>
        <v>0</v>
      </c>
      <c r="T180" s="3">
        <f t="shared" si="221"/>
        <v>0</v>
      </c>
      <c r="U180" s="3">
        <f t="shared" si="222"/>
        <v>0</v>
      </c>
      <c r="V180" s="3">
        <f t="shared" si="223"/>
        <v>15.439888832469734</v>
      </c>
      <c r="W180" s="3">
        <f t="shared" si="224"/>
        <v>15.442977427955325</v>
      </c>
      <c r="X180" s="6">
        <f t="shared" si="225"/>
        <v>56.926584015268858</v>
      </c>
      <c r="Y180" s="3">
        <f t="shared" si="226"/>
        <v>0.61579375033919215</v>
      </c>
      <c r="Z180" s="3">
        <f t="shared" si="227"/>
        <v>0</v>
      </c>
      <c r="AA180" s="3">
        <f t="shared" si="228"/>
        <v>0.38420624966080785</v>
      </c>
      <c r="AB180" s="3">
        <v>0.14633963290674601</v>
      </c>
      <c r="AC180" s="3">
        <f t="shared" si="229"/>
        <v>1.4291249483387941E-2</v>
      </c>
    </row>
    <row r="181" spans="4:29" x14ac:dyDescent="0.25">
      <c r="D181" s="7">
        <v>42461.455483634258</v>
      </c>
      <c r="E181" s="8">
        <f t="shared" si="256"/>
        <v>92.455483634257689</v>
      </c>
      <c r="F181" s="4">
        <f t="shared" si="257"/>
        <v>4.833333328133449E-2</v>
      </c>
      <c r="G181">
        <v>8</v>
      </c>
      <c r="H181" s="3">
        <f t="shared" si="236"/>
        <v>5205</v>
      </c>
      <c r="I181">
        <v>100.55</v>
      </c>
      <c r="J181" s="4">
        <f t="shared" si="254"/>
        <v>0.69326811799999999</v>
      </c>
      <c r="K181">
        <v>23.4</v>
      </c>
      <c r="L181" s="6">
        <f t="shared" si="258"/>
        <v>3.2875662871658924E-4</v>
      </c>
      <c r="M181" s="6">
        <f t="shared" si="259"/>
        <v>0.21404697066847492</v>
      </c>
      <c r="N181" s="6">
        <f t="shared" si="260"/>
        <v>6.801861291109204</v>
      </c>
      <c r="O181" s="9">
        <f t="shared" si="244"/>
        <v>7.108503703449591E-2</v>
      </c>
      <c r="P181" s="9">
        <f t="shared" si="245"/>
        <v>0.14296193363397902</v>
      </c>
      <c r="Q181" s="6">
        <f t="shared" si="218"/>
        <v>1.0767008276889728E-2</v>
      </c>
      <c r="R181" s="6">
        <f t="shared" si="219"/>
        <v>35.40105679351295</v>
      </c>
      <c r="S181" s="6">
        <f t="shared" si="220"/>
        <v>0</v>
      </c>
      <c r="T181" s="3">
        <f t="shared" si="221"/>
        <v>0</v>
      </c>
      <c r="U181" s="3">
        <f t="shared" si="222"/>
        <v>0</v>
      </c>
      <c r="V181" s="3">
        <f t="shared" si="223"/>
        <v>15.439888832469734</v>
      </c>
      <c r="W181" s="3">
        <f t="shared" si="224"/>
        <v>15.442977427955325</v>
      </c>
      <c r="X181" s="6">
        <f t="shared" si="225"/>
        <v>57.043181206487048</v>
      </c>
      <c r="Y181" s="3">
        <f t="shared" si="226"/>
        <v>0.61705502084929353</v>
      </c>
      <c r="Z181" s="3">
        <f t="shared" si="227"/>
        <v>0</v>
      </c>
      <c r="AA181" s="3">
        <f t="shared" si="228"/>
        <v>0.38294497915070652</v>
      </c>
      <c r="AB181" s="3">
        <v>0.14633963290674601</v>
      </c>
      <c r="AC181" s="3">
        <f t="shared" si="229"/>
        <v>1.4291249483387941E-2</v>
      </c>
    </row>
    <row r="182" spans="4:29" x14ac:dyDescent="0.25">
      <c r="D182" s="7">
        <v>42461.456664224534</v>
      </c>
      <c r="E182" s="8">
        <f t="shared" si="256"/>
        <v>92.456664224533597</v>
      </c>
      <c r="F182" s="4">
        <f t="shared" si="257"/>
        <v>2.8334166621789336E-2</v>
      </c>
      <c r="G182">
        <v>9</v>
      </c>
      <c r="H182" s="3">
        <f t="shared" si="236"/>
        <v>5214</v>
      </c>
      <c r="I182">
        <v>95.9</v>
      </c>
      <c r="J182" s="4">
        <f t="shared" si="254"/>
        <v>0.66120748400000007</v>
      </c>
      <c r="K182">
        <v>23</v>
      </c>
      <c r="L182" s="6">
        <f t="shared" si="258"/>
        <v>3.7035075308675537E-4</v>
      </c>
      <c r="M182" s="6">
        <f t="shared" si="259"/>
        <v>0.21441732142156167</v>
      </c>
      <c r="N182" s="6">
        <f t="shared" si="260"/>
        <v>13.070818634981517</v>
      </c>
      <c r="O182" s="9">
        <f t="shared" si="244"/>
        <v>7.1455387787582661E-2</v>
      </c>
      <c r="P182" s="9">
        <f t="shared" si="245"/>
        <v>0.14296193363397902</v>
      </c>
      <c r="Q182" s="6">
        <f t="shared" si="218"/>
        <v>1.0396657523802977E-2</v>
      </c>
      <c r="R182" s="6">
        <f t="shared" si="219"/>
        <v>35.840857010153449</v>
      </c>
      <c r="S182" s="6">
        <f t="shared" si="220"/>
        <v>0</v>
      </c>
      <c r="T182" s="3">
        <f t="shared" si="221"/>
        <v>0</v>
      </c>
      <c r="U182" s="3">
        <f t="shared" si="222"/>
        <v>0</v>
      </c>
      <c r="V182" s="3">
        <f t="shared" si="223"/>
        <v>15.439888832469734</v>
      </c>
      <c r="W182" s="3">
        <f t="shared" si="224"/>
        <v>15.442977427955325</v>
      </c>
      <c r="X182" s="6">
        <f t="shared" si="225"/>
        <v>56.603380989846549</v>
      </c>
      <c r="Y182" s="3">
        <f t="shared" si="226"/>
        <v>0.6122975559585071</v>
      </c>
      <c r="Z182" s="3">
        <f t="shared" si="227"/>
        <v>0</v>
      </c>
      <c r="AA182" s="3">
        <f t="shared" si="228"/>
        <v>0.3877024440414929</v>
      </c>
      <c r="AB182" s="3">
        <v>0.14633963290674601</v>
      </c>
      <c r="AC182" s="3">
        <f t="shared" si="229"/>
        <v>1.4291249483387941E-2</v>
      </c>
    </row>
    <row r="183" spans="4:29" x14ac:dyDescent="0.25">
      <c r="D183" s="7">
        <v>42461.457613333332</v>
      </c>
      <c r="E183" s="8">
        <f t="shared" si="256"/>
        <v>92.45761333333212</v>
      </c>
      <c r="F183" s="4">
        <f t="shared" si="257"/>
        <v>2.2778611164540052E-2</v>
      </c>
      <c r="G183">
        <v>10</v>
      </c>
      <c r="H183" s="3">
        <f t="shared" si="236"/>
        <v>5224</v>
      </c>
      <c r="I183">
        <v>92.45</v>
      </c>
      <c r="J183" s="4">
        <f t="shared" si="254"/>
        <v>0.63742056199999997</v>
      </c>
      <c r="K183">
        <v>23.24</v>
      </c>
      <c r="L183" s="6">
        <f t="shared" si="258"/>
        <v>4.1116762646304083E-4</v>
      </c>
      <c r="M183" s="6">
        <f t="shared" si="259"/>
        <v>0.21482848904802471</v>
      </c>
      <c r="N183" s="6">
        <f t="shared" si="260"/>
        <v>18.050601219406836</v>
      </c>
      <c r="O183" s="9">
        <f t="shared" si="244"/>
        <v>7.1866555414045699E-2</v>
      </c>
      <c r="P183" s="9">
        <f t="shared" si="245"/>
        <v>0.14296193363397902</v>
      </c>
      <c r="Q183" s="6">
        <f t="shared" si="218"/>
        <v>9.9854898973399386E-3</v>
      </c>
      <c r="R183" s="6">
        <f t="shared" si="219"/>
        <v>35.708015608648402</v>
      </c>
      <c r="S183" s="6">
        <f t="shared" si="220"/>
        <v>0</v>
      </c>
      <c r="T183" s="3">
        <f t="shared" si="221"/>
        <v>0</v>
      </c>
      <c r="U183" s="3">
        <f t="shared" si="222"/>
        <v>0</v>
      </c>
      <c r="V183" s="3">
        <f t="shared" si="223"/>
        <v>15.439888832469734</v>
      </c>
      <c r="W183" s="3">
        <f t="shared" si="224"/>
        <v>15.442977427955325</v>
      </c>
      <c r="X183" s="6">
        <f t="shared" si="225"/>
        <v>56.736222391351596</v>
      </c>
      <c r="Y183" s="3">
        <f t="shared" si="226"/>
        <v>0.61373454548191086</v>
      </c>
      <c r="Z183" s="3">
        <f t="shared" si="227"/>
        <v>0</v>
      </c>
      <c r="AA183" s="3">
        <f t="shared" si="228"/>
        <v>0.38626545451808908</v>
      </c>
      <c r="AB183" s="3">
        <v>0.14633963290674601</v>
      </c>
      <c r="AC183" s="3">
        <f t="shared" si="229"/>
        <v>1.4291249483387941E-2</v>
      </c>
    </row>
    <row r="184" spans="4:29" x14ac:dyDescent="0.25">
      <c r="D184" s="7">
        <v>42461.458446689816</v>
      </c>
      <c r="E184" s="8">
        <f t="shared" si="256"/>
        <v>92.458446689815901</v>
      </c>
      <c r="F184" s="4">
        <f t="shared" si="257"/>
        <v>2.0000555610749871E-2</v>
      </c>
      <c r="G184">
        <v>8</v>
      </c>
      <c r="H184" s="3">
        <f t="shared" si="236"/>
        <v>5232</v>
      </c>
      <c r="I184">
        <v>88.95</v>
      </c>
      <c r="J184" s="4">
        <f t="shared" si="254"/>
        <v>0.61328890199999997</v>
      </c>
      <c r="K184">
        <v>23.24</v>
      </c>
      <c r="L184" s="6">
        <f t="shared" si="258"/>
        <v>3.2893410117043267E-4</v>
      </c>
      <c r="M184" s="6">
        <f t="shared" si="259"/>
        <v>0.21515742314919514</v>
      </c>
      <c r="N184" s="6">
        <f t="shared" si="260"/>
        <v>16.446248172907641</v>
      </c>
      <c r="O184" s="9">
        <f t="shared" si="244"/>
        <v>7.2195489515216135E-2</v>
      </c>
      <c r="P184" s="9">
        <f t="shared" si="245"/>
        <v>0.14296193363397902</v>
      </c>
      <c r="Q184" s="6">
        <f t="shared" si="218"/>
        <v>9.6565557961695025E-3</v>
      </c>
      <c r="R184" s="6">
        <f t="shared" si="219"/>
        <v>35.890503964206935</v>
      </c>
      <c r="S184" s="6">
        <f t="shared" si="220"/>
        <v>0</v>
      </c>
      <c r="T184" s="3">
        <f t="shared" si="221"/>
        <v>0</v>
      </c>
      <c r="U184" s="3">
        <f t="shared" si="222"/>
        <v>0</v>
      </c>
      <c r="V184" s="3">
        <f t="shared" si="223"/>
        <v>15.439888832469734</v>
      </c>
      <c r="W184" s="3">
        <f t="shared" si="224"/>
        <v>15.442977427955325</v>
      </c>
      <c r="X184" s="6">
        <f t="shared" si="225"/>
        <v>56.553734035793063</v>
      </c>
      <c r="Y184" s="3">
        <f t="shared" si="226"/>
        <v>0.61176050838120455</v>
      </c>
      <c r="Z184" s="3">
        <f t="shared" si="227"/>
        <v>0</v>
      </c>
      <c r="AA184" s="3">
        <f t="shared" si="228"/>
        <v>0.38823949161879551</v>
      </c>
      <c r="AB184" s="3">
        <v>0.14633963290674601</v>
      </c>
      <c r="AC184" s="3">
        <f t="shared" si="229"/>
        <v>1.4291249483387941E-2</v>
      </c>
    </row>
    <row r="185" spans="4:29" x14ac:dyDescent="0.25">
      <c r="D185" s="7">
        <v>42461.459141157407</v>
      </c>
      <c r="E185" s="8">
        <f t="shared" si="256"/>
        <v>92.45914115740743</v>
      </c>
      <c r="F185" s="4">
        <f t="shared" si="257"/>
        <v>1.6667222196701914E-2</v>
      </c>
      <c r="G185">
        <v>7</v>
      </c>
      <c r="H185" s="3">
        <f t="shared" si="236"/>
        <v>5239</v>
      </c>
      <c r="I185">
        <v>85.31</v>
      </c>
      <c r="J185" s="4">
        <f t="shared" si="254"/>
        <v>0.58819197560000003</v>
      </c>
      <c r="K185">
        <v>23.29</v>
      </c>
      <c r="L185" s="6">
        <f t="shared" si="258"/>
        <v>2.8776879289288382E-4</v>
      </c>
      <c r="M185" s="6">
        <f t="shared" si="259"/>
        <v>0.21544519194208803</v>
      </c>
      <c r="N185" s="6">
        <f t="shared" si="260"/>
        <v>17.265552081607641</v>
      </c>
      <c r="O185" s="9">
        <f t="shared" si="244"/>
        <v>7.2483258308109019E-2</v>
      </c>
      <c r="P185" s="9">
        <f t="shared" si="245"/>
        <v>0.14296193363397902</v>
      </c>
      <c r="Q185" s="6">
        <f t="shared" si="218"/>
        <v>9.3687870032766185E-3</v>
      </c>
      <c r="R185" s="6">
        <f t="shared" si="219"/>
        <v>36.306691781021719</v>
      </c>
      <c r="S185" s="6">
        <f t="shared" si="220"/>
        <v>0</v>
      </c>
      <c r="T185" s="3">
        <f t="shared" si="221"/>
        <v>0</v>
      </c>
      <c r="U185" s="3">
        <f t="shared" si="222"/>
        <v>0</v>
      </c>
      <c r="V185" s="3">
        <f t="shared" si="223"/>
        <v>15.439888832469734</v>
      </c>
      <c r="W185" s="3">
        <f t="shared" si="224"/>
        <v>15.442977427955325</v>
      </c>
      <c r="X185" s="6">
        <f t="shared" si="225"/>
        <v>56.137546218978279</v>
      </c>
      <c r="Y185" s="3">
        <f t="shared" si="226"/>
        <v>0.60725846665509087</v>
      </c>
      <c r="Z185" s="3">
        <f t="shared" si="227"/>
        <v>0</v>
      </c>
      <c r="AA185" s="3">
        <f t="shared" si="228"/>
        <v>0.39274153334490919</v>
      </c>
      <c r="AB185" s="3">
        <v>0.14633963290674601</v>
      </c>
      <c r="AC185" s="3">
        <f t="shared" si="229"/>
        <v>1.4291249483387941E-2</v>
      </c>
    </row>
    <row r="186" spans="4:29" x14ac:dyDescent="0.25">
      <c r="D186" s="7">
        <v>42461.459997685182</v>
      </c>
      <c r="E186" s="8">
        <f t="shared" si="256"/>
        <v>92.459997685182316</v>
      </c>
      <c r="F186" s="4">
        <f t="shared" si="257"/>
        <v>2.05566665972583E-2</v>
      </c>
      <c r="G186">
        <v>8</v>
      </c>
      <c r="H186" s="3">
        <f t="shared" si="236"/>
        <v>5247</v>
      </c>
      <c r="I186">
        <v>81.8</v>
      </c>
      <c r="J186" s="4">
        <f t="shared" si="254"/>
        <v>0.56399136799999994</v>
      </c>
      <c r="K186">
        <v>23.47</v>
      </c>
      <c r="L186" s="6">
        <f t="shared" si="258"/>
        <v>3.2867904472356731E-4</v>
      </c>
      <c r="M186" s="6">
        <f t="shared" si="259"/>
        <v>0.21577387098681158</v>
      </c>
      <c r="N186" s="6">
        <f t="shared" si="260"/>
        <v>15.988927152586312</v>
      </c>
      <c r="O186" s="9">
        <f t="shared" si="244"/>
        <v>7.2811937352832576E-2</v>
      </c>
      <c r="P186" s="9">
        <f t="shared" si="245"/>
        <v>0.14296193363397902</v>
      </c>
      <c r="Q186" s="6">
        <f t="shared" si="218"/>
        <v>9.0401079585530619E-3</v>
      </c>
      <c r="R186" s="6">
        <f t="shared" si="219"/>
        <v>36.536216163517231</v>
      </c>
      <c r="S186" s="6">
        <f t="shared" si="220"/>
        <v>0</v>
      </c>
      <c r="T186" s="3">
        <f t="shared" si="221"/>
        <v>0</v>
      </c>
      <c r="U186" s="3">
        <f t="shared" si="222"/>
        <v>0</v>
      </c>
      <c r="V186" s="3">
        <f t="shared" si="223"/>
        <v>15.439888832469734</v>
      </c>
      <c r="W186" s="3">
        <f t="shared" si="224"/>
        <v>15.442977427955325</v>
      </c>
      <c r="X186" s="6">
        <f t="shared" si="225"/>
        <v>55.908021836482767</v>
      </c>
      <c r="Y186" s="3">
        <f t="shared" si="226"/>
        <v>0.60477562524213535</v>
      </c>
      <c r="Z186" s="3">
        <f t="shared" si="227"/>
        <v>0</v>
      </c>
      <c r="AA186" s="3">
        <f t="shared" si="228"/>
        <v>0.39522437475786465</v>
      </c>
      <c r="AB186" s="3">
        <v>0.14633963290674601</v>
      </c>
      <c r="AC186" s="3">
        <f t="shared" si="229"/>
        <v>1.4291249483387941E-2</v>
      </c>
    </row>
    <row r="187" spans="4:29" x14ac:dyDescent="0.25">
      <c r="D187" s="7">
        <v>42461.461108807867</v>
      </c>
      <c r="E187" s="8">
        <f t="shared" si="256"/>
        <v>92.461108807867276</v>
      </c>
      <c r="F187" s="4">
        <f t="shared" si="257"/>
        <v>2.6666944439057261E-2</v>
      </c>
      <c r="G187">
        <v>8</v>
      </c>
      <c r="H187" s="3">
        <f t="shared" si="236"/>
        <v>5255</v>
      </c>
      <c r="I187">
        <v>77.900000000000006</v>
      </c>
      <c r="J187" s="4">
        <f t="shared" si="254"/>
        <v>0.53710180400000007</v>
      </c>
      <c r="K187">
        <v>23.34</v>
      </c>
      <c r="L187" s="6">
        <f t="shared" si="258"/>
        <v>3.2882315844009764E-4</v>
      </c>
      <c r="M187" s="6">
        <f t="shared" si="259"/>
        <v>0.21610269414525168</v>
      </c>
      <c r="N187" s="6">
        <f t="shared" si="260"/>
        <v>12.330739998786388</v>
      </c>
      <c r="O187" s="9">
        <f t="shared" si="244"/>
        <v>7.3140760511272676E-2</v>
      </c>
      <c r="P187" s="9">
        <f t="shared" si="245"/>
        <v>0.14296193363397902</v>
      </c>
      <c r="Q187" s="6">
        <f t="shared" si="218"/>
        <v>8.7112848001129617E-3</v>
      </c>
      <c r="R187" s="6">
        <f t="shared" si="219"/>
        <v>36.969877335985515</v>
      </c>
      <c r="S187" s="6">
        <f t="shared" si="220"/>
        <v>0</v>
      </c>
      <c r="T187" s="3">
        <f t="shared" si="221"/>
        <v>0</v>
      </c>
      <c r="U187" s="3">
        <f t="shared" si="222"/>
        <v>0</v>
      </c>
      <c r="V187" s="3">
        <f t="shared" si="223"/>
        <v>15.439888832469734</v>
      </c>
      <c r="W187" s="3">
        <f t="shared" si="224"/>
        <v>15.442977427955325</v>
      </c>
      <c r="X187" s="6">
        <f t="shared" si="225"/>
        <v>55.474360664014483</v>
      </c>
      <c r="Y187" s="3">
        <f t="shared" si="226"/>
        <v>0.60008456842939728</v>
      </c>
      <c r="Z187" s="3">
        <f t="shared" si="227"/>
        <v>0</v>
      </c>
      <c r="AA187" s="3">
        <f t="shared" si="228"/>
        <v>0.39991543157060278</v>
      </c>
      <c r="AB187" s="3">
        <v>0.14633963290674601</v>
      </c>
      <c r="AC187" s="3">
        <f t="shared" si="229"/>
        <v>1.4291249483387941E-2</v>
      </c>
    </row>
    <row r="188" spans="4:29" x14ac:dyDescent="0.25">
      <c r="D188" s="7">
        <v>42461.461849571759</v>
      </c>
      <c r="E188" s="8">
        <f t="shared" si="256"/>
        <v>92.461849571758648</v>
      </c>
      <c r="F188" s="4">
        <f t="shared" si="257"/>
        <v>1.777833339292556E-2</v>
      </c>
      <c r="G188">
        <v>8</v>
      </c>
      <c r="H188" s="3">
        <f t="shared" si="236"/>
        <v>5263</v>
      </c>
      <c r="I188">
        <v>74.819999999999993</v>
      </c>
      <c r="J188" s="4">
        <f t="shared" si="254"/>
        <v>0.5158659431999999</v>
      </c>
      <c r="K188">
        <v>23.26</v>
      </c>
      <c r="L188" s="6">
        <f t="shared" si="258"/>
        <v>3.2891190663575636E-4</v>
      </c>
      <c r="M188" s="6">
        <f t="shared" si="259"/>
        <v>0.21643160605188744</v>
      </c>
      <c r="N188" s="6">
        <f t="shared" si="260"/>
        <v>18.500716538853894</v>
      </c>
      <c r="O188" s="9">
        <f t="shared" si="244"/>
        <v>7.346967241790843E-2</v>
      </c>
      <c r="P188" s="9">
        <f t="shared" si="245"/>
        <v>0.14296193363397902</v>
      </c>
      <c r="Q188" s="6">
        <f t="shared" si="218"/>
        <v>8.3823728934772079E-3</v>
      </c>
      <c r="R188" s="6">
        <f t="shared" si="219"/>
        <v>37.038426444666555</v>
      </c>
      <c r="S188" s="6">
        <f t="shared" si="220"/>
        <v>0</v>
      </c>
      <c r="T188" s="3">
        <f t="shared" si="221"/>
        <v>0</v>
      </c>
      <c r="U188" s="3">
        <f t="shared" si="222"/>
        <v>0</v>
      </c>
      <c r="V188" s="3">
        <f t="shared" si="223"/>
        <v>15.439888832469734</v>
      </c>
      <c r="W188" s="3">
        <f t="shared" si="224"/>
        <v>15.442977427955325</v>
      </c>
      <c r="X188" s="6">
        <f t="shared" si="225"/>
        <v>55.405811555333443</v>
      </c>
      <c r="Y188" s="3">
        <f t="shared" si="226"/>
        <v>0.59934304997282195</v>
      </c>
      <c r="Z188" s="3">
        <f t="shared" si="227"/>
        <v>0</v>
      </c>
      <c r="AA188" s="3">
        <f t="shared" si="228"/>
        <v>0.40065695002717805</v>
      </c>
      <c r="AB188" s="3">
        <v>0.14633963290674601</v>
      </c>
      <c r="AC188" s="3">
        <f t="shared" si="229"/>
        <v>1.4291249483387941E-2</v>
      </c>
    </row>
    <row r="189" spans="4:29" x14ac:dyDescent="0.25">
      <c r="D189" s="7">
        <v>42461.462497743058</v>
      </c>
      <c r="E189" s="8">
        <f t="shared" si="256"/>
        <v>92.462497743057611</v>
      </c>
      <c r="F189" s="4">
        <f t="shared" si="257"/>
        <v>1.555611117510125E-2</v>
      </c>
      <c r="G189">
        <v>7</v>
      </c>
      <c r="H189" s="3">
        <f t="shared" si="236"/>
        <v>5270</v>
      </c>
      <c r="I189">
        <v>71.62</v>
      </c>
      <c r="J189" s="4">
        <f t="shared" si="254"/>
        <v>0.49380271120000002</v>
      </c>
      <c r="K189">
        <v>23.64</v>
      </c>
      <c r="L189" s="6">
        <f t="shared" si="258"/>
        <v>2.8742943146725452E-4</v>
      </c>
      <c r="M189" s="6">
        <f t="shared" si="259"/>
        <v>0.21671903548335469</v>
      </c>
      <c r="N189" s="6">
        <f t="shared" si="260"/>
        <v>18.476946341660721</v>
      </c>
      <c r="O189" s="9">
        <f t="shared" si="244"/>
        <v>7.3757101849375686E-2</v>
      </c>
      <c r="P189" s="9">
        <f t="shared" si="245"/>
        <v>0.14296193363397902</v>
      </c>
      <c r="Q189" s="6">
        <f t="shared" si="218"/>
        <v>8.0949434620099514E-3</v>
      </c>
      <c r="R189" s="6">
        <f t="shared" si="219"/>
        <v>37.366529011516285</v>
      </c>
      <c r="S189" s="6">
        <f t="shared" si="220"/>
        <v>0</v>
      </c>
      <c r="T189" s="3">
        <f t="shared" si="221"/>
        <v>0</v>
      </c>
      <c r="U189" s="3">
        <f t="shared" si="222"/>
        <v>0</v>
      </c>
      <c r="V189" s="3">
        <f t="shared" si="223"/>
        <v>15.439888832469734</v>
      </c>
      <c r="W189" s="3">
        <f t="shared" si="224"/>
        <v>15.442977427955325</v>
      </c>
      <c r="X189" s="6">
        <f t="shared" si="225"/>
        <v>55.077708988483714</v>
      </c>
      <c r="Y189" s="3">
        <f t="shared" si="226"/>
        <v>0.59579385562660725</v>
      </c>
      <c r="Z189" s="3">
        <f t="shared" si="227"/>
        <v>0</v>
      </c>
      <c r="AA189" s="3">
        <f t="shared" si="228"/>
        <v>0.40420614437339281</v>
      </c>
      <c r="AB189" s="3">
        <v>0.14633963290674601</v>
      </c>
      <c r="AC189" s="3">
        <f t="shared" si="229"/>
        <v>1.4291249483387941E-2</v>
      </c>
    </row>
    <row r="190" spans="4:29" x14ac:dyDescent="0.25">
      <c r="D190" s="7">
        <v>42461.463284791666</v>
      </c>
      <c r="E190" s="8">
        <f t="shared" si="256"/>
        <v>92.463284791665501</v>
      </c>
      <c r="F190" s="4">
        <f t="shared" si="257"/>
        <v>1.8889166589360684E-2</v>
      </c>
      <c r="G190">
        <v>6</v>
      </c>
      <c r="H190" s="3">
        <f t="shared" si="236"/>
        <v>5276</v>
      </c>
      <c r="I190">
        <v>68.75</v>
      </c>
      <c r="J190" s="4">
        <f t="shared" si="254"/>
        <v>0.47401474999999998</v>
      </c>
      <c r="K190">
        <v>23.34</v>
      </c>
      <c r="L190" s="6">
        <f t="shared" si="258"/>
        <v>2.4661736883007323E-4</v>
      </c>
      <c r="M190" s="6">
        <f t="shared" si="259"/>
        <v>0.21696565285218478</v>
      </c>
      <c r="N190" s="6">
        <f t="shared" si="260"/>
        <v>13.056021697059963</v>
      </c>
      <c r="O190" s="9">
        <f t="shared" si="244"/>
        <v>7.4003719218205768E-2</v>
      </c>
      <c r="P190" s="9">
        <f t="shared" si="245"/>
        <v>0.14296193363397902</v>
      </c>
      <c r="Q190" s="6">
        <f t="shared" si="218"/>
        <v>7.8483260931798693E-3</v>
      </c>
      <c r="R190" s="6">
        <f t="shared" si="219"/>
        <v>37.740494974952234</v>
      </c>
      <c r="S190" s="6">
        <f t="shared" si="220"/>
        <v>0</v>
      </c>
      <c r="T190" s="3">
        <f t="shared" si="221"/>
        <v>0</v>
      </c>
      <c r="U190" s="3">
        <f t="shared" si="222"/>
        <v>0</v>
      </c>
      <c r="V190" s="3">
        <f t="shared" si="223"/>
        <v>15.439888832469734</v>
      </c>
      <c r="W190" s="3">
        <f t="shared" si="224"/>
        <v>15.442977427955325</v>
      </c>
      <c r="X190" s="6">
        <f t="shared" si="225"/>
        <v>54.703743025047764</v>
      </c>
      <c r="Y190" s="3">
        <f t="shared" si="226"/>
        <v>0.59174854169978408</v>
      </c>
      <c r="Z190" s="3">
        <f t="shared" si="227"/>
        <v>0</v>
      </c>
      <c r="AA190" s="3">
        <f t="shared" si="228"/>
        <v>0.40825145830021592</v>
      </c>
      <c r="AB190" s="3">
        <v>0.14633963290674601</v>
      </c>
      <c r="AC190" s="3">
        <f t="shared" si="229"/>
        <v>1.4291249483387941E-2</v>
      </c>
    </row>
    <row r="191" spans="4:29" x14ac:dyDescent="0.25">
      <c r="D191" s="7">
        <v>42461.464141307872</v>
      </c>
      <c r="E191" s="8">
        <f t="shared" si="256"/>
        <v>92.464141307871614</v>
      </c>
      <c r="F191" s="4">
        <f t="shared" si="257"/>
        <v>2.0556388946715742E-2</v>
      </c>
      <c r="G191">
        <v>27</v>
      </c>
      <c r="H191" s="3">
        <f t="shared" si="236"/>
        <v>5303</v>
      </c>
      <c r="I191">
        <v>65.81</v>
      </c>
      <c r="J191" s="4">
        <f t="shared" si="254"/>
        <v>0.45374415559999998</v>
      </c>
      <c r="K191">
        <v>23.45</v>
      </c>
      <c r="L191" s="6">
        <f t="shared" si="258"/>
        <v>1.1093665764663784E-3</v>
      </c>
      <c r="M191" s="6">
        <f t="shared" si="259"/>
        <v>0.21807501942865115</v>
      </c>
      <c r="N191" s="6">
        <f t="shared" si="260"/>
        <v>53.966996798025654</v>
      </c>
      <c r="O191" s="9">
        <f t="shared" si="244"/>
        <v>7.5113085794672144E-2</v>
      </c>
      <c r="P191" s="9">
        <f t="shared" si="245"/>
        <v>0.14296193363397902</v>
      </c>
      <c r="Q191" s="6">
        <f t="shared" si="218"/>
        <v>6.7389595167134941E-3</v>
      </c>
      <c r="R191" s="6">
        <f t="shared" si="219"/>
        <v>33.853549564474008</v>
      </c>
      <c r="S191" s="6">
        <f t="shared" si="220"/>
        <v>0</v>
      </c>
      <c r="T191" s="3">
        <f t="shared" si="221"/>
        <v>0</v>
      </c>
      <c r="U191" s="3">
        <f t="shared" si="222"/>
        <v>0</v>
      </c>
      <c r="V191" s="3">
        <f t="shared" si="223"/>
        <v>15.439888832469734</v>
      </c>
      <c r="W191" s="3">
        <f t="shared" si="224"/>
        <v>15.442977427955325</v>
      </c>
      <c r="X191" s="6">
        <f t="shared" si="225"/>
        <v>58.59068843552599</v>
      </c>
      <c r="Y191" s="3">
        <f t="shared" si="226"/>
        <v>0.63379492008497051</v>
      </c>
      <c r="Z191" s="3">
        <f t="shared" si="227"/>
        <v>0</v>
      </c>
      <c r="AA191" s="3">
        <f t="shared" si="228"/>
        <v>0.36620507991502954</v>
      </c>
      <c r="AB191" s="3">
        <v>0.14633963290674601</v>
      </c>
      <c r="AC191" s="3">
        <f t="shared" si="229"/>
        <v>1.4291249483387941E-2</v>
      </c>
    </row>
    <row r="192" spans="4:29" x14ac:dyDescent="0.25">
      <c r="D192" s="7">
        <v>42461.465784872686</v>
      </c>
      <c r="E192" s="8">
        <f t="shared" si="256"/>
        <v>92.465784872685617</v>
      </c>
      <c r="F192" s="4">
        <f t="shared" si="257"/>
        <v>3.9445555536076427E-2</v>
      </c>
      <c r="G192">
        <v>36</v>
      </c>
      <c r="H192" s="3">
        <f t="shared" si="236"/>
        <v>5339</v>
      </c>
      <c r="I192">
        <v>51.85</v>
      </c>
      <c r="J192" s="4">
        <f t="shared" si="254"/>
        <v>0.35749330600000001</v>
      </c>
      <c r="K192">
        <v>23.47</v>
      </c>
      <c r="L192" s="6">
        <f t="shared" si="258"/>
        <v>1.479055701256053E-3</v>
      </c>
      <c r="M192" s="6">
        <f t="shared" si="259"/>
        <v>0.21955407512990721</v>
      </c>
      <c r="N192" s="6">
        <f t="shared" si="260"/>
        <v>37.496130581893482</v>
      </c>
      <c r="O192" s="9">
        <f t="shared" si="244"/>
        <v>7.6592141495928204E-2</v>
      </c>
      <c r="P192" s="9">
        <f t="shared" si="245"/>
        <v>0.14296193363397902</v>
      </c>
      <c r="Q192" s="6">
        <f t="shared" si="218"/>
        <v>5.259903815457434E-3</v>
      </c>
      <c r="R192" s="6">
        <f t="shared" si="219"/>
        <v>33.537624404115242</v>
      </c>
      <c r="S192" s="6">
        <f t="shared" si="220"/>
        <v>0</v>
      </c>
      <c r="T192" s="3">
        <f t="shared" si="221"/>
        <v>0</v>
      </c>
      <c r="U192" s="3">
        <f t="shared" si="222"/>
        <v>0</v>
      </c>
      <c r="V192" s="3">
        <f t="shared" si="223"/>
        <v>15.439888832469734</v>
      </c>
      <c r="W192" s="3">
        <f t="shared" si="224"/>
        <v>15.442977427955325</v>
      </c>
      <c r="X192" s="6">
        <f t="shared" si="225"/>
        <v>58.906613595884757</v>
      </c>
      <c r="Y192" s="3">
        <f t="shared" si="226"/>
        <v>0.6372123873841089</v>
      </c>
      <c r="Z192" s="3">
        <f t="shared" si="227"/>
        <v>0</v>
      </c>
      <c r="AA192" s="3">
        <f t="shared" si="228"/>
        <v>0.36278761261589115</v>
      </c>
      <c r="AB192" s="3">
        <v>0.14633963290674601</v>
      </c>
      <c r="AC192" s="3">
        <f t="shared" si="229"/>
        <v>1.4291249483387941E-2</v>
      </c>
    </row>
    <row r="193" spans="4:29" x14ac:dyDescent="0.25">
      <c r="D193" s="7">
        <v>42461.466687685184</v>
      </c>
      <c r="E193" s="8">
        <f t="shared" si="256"/>
        <v>92.466687685184297</v>
      </c>
      <c r="F193" s="4">
        <f t="shared" si="257"/>
        <v>2.1667499968316406E-2</v>
      </c>
      <c r="G193">
        <v>21</v>
      </c>
      <c r="H193" s="3">
        <f t="shared" si="236"/>
        <v>5360</v>
      </c>
      <c r="I193">
        <v>36.36</v>
      </c>
      <c r="J193" s="4">
        <f t="shared" si="254"/>
        <v>0.25069347359999999</v>
      </c>
      <c r="K193">
        <v>23.21</v>
      </c>
      <c r="L193" s="6">
        <f t="shared" si="258"/>
        <v>8.6353942129673196E-4</v>
      </c>
      <c r="M193" s="6">
        <f t="shared" si="259"/>
        <v>0.22041761455120396</v>
      </c>
      <c r="N193" s="6">
        <f t="shared" si="260"/>
        <v>39.854132805328447</v>
      </c>
      <c r="O193" s="9">
        <f t="shared" si="244"/>
        <v>7.7455680917224948E-2</v>
      </c>
      <c r="P193" s="9">
        <f t="shared" si="245"/>
        <v>0.14296193363397902</v>
      </c>
      <c r="Q193" s="6">
        <f t="shared" si="218"/>
        <v>4.39636439416069E-3</v>
      </c>
      <c r="R193" s="6">
        <f t="shared" si="219"/>
        <v>39.973581574811732</v>
      </c>
      <c r="S193" s="6">
        <f t="shared" si="220"/>
        <v>0</v>
      </c>
      <c r="T193" s="3">
        <f t="shared" si="221"/>
        <v>0</v>
      </c>
      <c r="U193" s="3">
        <f t="shared" si="222"/>
        <v>0</v>
      </c>
      <c r="V193" s="3">
        <f t="shared" si="223"/>
        <v>15.439888832469734</v>
      </c>
      <c r="W193" s="3">
        <f t="shared" si="224"/>
        <v>15.442977427955325</v>
      </c>
      <c r="X193" s="6">
        <f t="shared" si="225"/>
        <v>52.470656425188267</v>
      </c>
      <c r="Y193" s="3">
        <f t="shared" si="226"/>
        <v>0.56759250290091923</v>
      </c>
      <c r="Z193" s="3">
        <f t="shared" si="227"/>
        <v>0</v>
      </c>
      <c r="AA193" s="3">
        <f t="shared" si="228"/>
        <v>0.43240749709908077</v>
      </c>
      <c r="AB193" s="3">
        <v>0.14633963290674601</v>
      </c>
      <c r="AC193" s="3">
        <f t="shared" si="229"/>
        <v>1.4291249483387941E-2</v>
      </c>
    </row>
    <row r="194" spans="4:29" x14ac:dyDescent="0.25">
      <c r="D194" s="7">
        <v>42461.467405289353</v>
      </c>
      <c r="E194" s="8">
        <f t="shared" si="256"/>
        <v>92.467405289353337</v>
      </c>
      <c r="F194" s="4">
        <f t="shared" si="257"/>
        <v>1.7222500056959689E-2</v>
      </c>
      <c r="G194">
        <v>39</v>
      </c>
      <c r="H194" s="3">
        <f t="shared" si="236"/>
        <v>5399</v>
      </c>
      <c r="I194">
        <v>26.93</v>
      </c>
      <c r="J194" s="4">
        <f t="shared" si="254"/>
        <v>0.1856758868</v>
      </c>
      <c r="K194">
        <v>23.45</v>
      </c>
      <c r="L194" s="6">
        <f t="shared" si="258"/>
        <v>1.6024183882292133E-3</v>
      </c>
      <c r="M194" s="6">
        <f t="shared" si="259"/>
        <v>0.22202003293943318</v>
      </c>
      <c r="N194" s="6">
        <f t="shared" si="260"/>
        <v>93.04214736127517</v>
      </c>
      <c r="O194" s="9">
        <f t="shared" si="244"/>
        <v>7.9058099305454169E-2</v>
      </c>
      <c r="P194" s="9">
        <f t="shared" si="245"/>
        <v>0.14296193363397902</v>
      </c>
      <c r="Q194" s="6">
        <f t="shared" si="218"/>
        <v>2.7939460059314691E-3</v>
      </c>
      <c r="R194" s="6">
        <f t="shared" si="219"/>
        <v>34.299272639238502</v>
      </c>
      <c r="S194" s="6">
        <f t="shared" si="220"/>
        <v>0</v>
      </c>
      <c r="T194" s="3">
        <f t="shared" si="221"/>
        <v>0</v>
      </c>
      <c r="U194" s="3">
        <f t="shared" si="222"/>
        <v>0</v>
      </c>
      <c r="V194" s="3">
        <f t="shared" si="223"/>
        <v>15.439888832469734</v>
      </c>
      <c r="W194" s="3">
        <f t="shared" si="224"/>
        <v>15.442977427955325</v>
      </c>
      <c r="X194" s="6">
        <f t="shared" si="225"/>
        <v>58.144965360761496</v>
      </c>
      <c r="Y194" s="3">
        <f t="shared" si="226"/>
        <v>0.62897338567236061</v>
      </c>
      <c r="Z194" s="3">
        <f t="shared" si="227"/>
        <v>0</v>
      </c>
      <c r="AA194" s="3">
        <f t="shared" si="228"/>
        <v>0.37102661432763934</v>
      </c>
      <c r="AB194" s="3">
        <v>0.14633963290674601</v>
      </c>
      <c r="AC194" s="3">
        <f t="shared" si="229"/>
        <v>1.4291249483387941E-2</v>
      </c>
    </row>
    <row r="195" spans="4:29" x14ac:dyDescent="0.25">
      <c r="D195" s="7">
        <v>42461.46814607639</v>
      </c>
      <c r="E195" s="8">
        <f t="shared" si="256"/>
        <v>92.46814607638953</v>
      </c>
      <c r="F195" s="4">
        <f t="shared" si="257"/>
        <v>1.7778888868633658E-2</v>
      </c>
      <c r="G195">
        <v>23</v>
      </c>
      <c r="H195" s="3">
        <f t="shared" si="236"/>
        <v>5422</v>
      </c>
      <c r="I195">
        <v>10.55</v>
      </c>
      <c r="J195" s="4">
        <f t="shared" si="254"/>
        <v>7.2739718000000009E-2</v>
      </c>
      <c r="K195">
        <v>23.57</v>
      </c>
      <c r="L195" s="6">
        <f t="shared" si="258"/>
        <v>9.4463378760102298E-4</v>
      </c>
      <c r="M195" s="6">
        <f t="shared" si="259"/>
        <v>0.22296466672703419</v>
      </c>
      <c r="N195" s="6">
        <f t="shared" si="260"/>
        <v>53.132329842479066</v>
      </c>
      <c r="O195" s="9">
        <f t="shared" si="244"/>
        <v>8.0002733093055181E-2</v>
      </c>
      <c r="P195" s="9">
        <f t="shared" si="245"/>
        <v>0.14296193363397902</v>
      </c>
      <c r="Q195" s="6">
        <f t="shared" ref="Q195:Q197" si="261">$O$197-O195</f>
        <v>1.8493122183304567E-3</v>
      </c>
      <c r="R195" s="6">
        <f t="shared" ref="R195:R197" si="262">(Q195*1000000)*(B$1/1000000)*($B$5+273.15)/J195</f>
        <v>57.951013302738474</v>
      </c>
      <c r="S195" s="6">
        <f t="shared" ref="S195:S197" si="263">$P$197-P195</f>
        <v>0</v>
      </c>
      <c r="T195" s="3">
        <f t="shared" ref="T195:T197" si="264">S195*124</f>
        <v>0</v>
      </c>
      <c r="U195" s="3">
        <f t="shared" ref="U195:U197" si="265">T195/0.91</f>
        <v>0</v>
      </c>
      <c r="V195" s="3">
        <f t="shared" ref="V195:V197" si="266">108*($S$2-S195)</f>
        <v>15.439888832469734</v>
      </c>
      <c r="W195" s="3">
        <f t="shared" ref="W195:W197" si="267">V195/0.9998</f>
        <v>15.442977427955325</v>
      </c>
      <c r="X195" s="6">
        <f t="shared" ref="X195:X197" si="268">$B$4-R195-U195</f>
        <v>34.493224697261525</v>
      </c>
      <c r="Y195" s="3">
        <f t="shared" ref="Y195:Y197" si="269">X195/$B$4</f>
        <v>0.37312465810212558</v>
      </c>
      <c r="Z195" s="3">
        <f t="shared" ref="Z195:Z197" si="270">U195/$B$4</f>
        <v>0</v>
      </c>
      <c r="AA195" s="3">
        <f t="shared" ref="AA195:AA197" si="271">R195/$B$4</f>
        <v>0.62687534189787442</v>
      </c>
      <c r="AB195" s="3">
        <v>0.14633963290674601</v>
      </c>
      <c r="AC195" s="3">
        <f t="shared" ref="AC195:AC197" si="272">AB195*($B$4/1000*1.0564)</f>
        <v>1.4291249483387941E-2</v>
      </c>
    </row>
    <row r="196" spans="4:29" x14ac:dyDescent="0.25">
      <c r="D196" s="7">
        <v>42461.468724768521</v>
      </c>
      <c r="E196" s="8">
        <f t="shared" si="256"/>
        <v>92.468724768521497</v>
      </c>
      <c r="F196" s="4">
        <f t="shared" si="257"/>
        <v>1.3888611167203635E-2</v>
      </c>
      <c r="G196">
        <v>25</v>
      </c>
      <c r="H196" s="3">
        <f t="shared" si="236"/>
        <v>5447</v>
      </c>
      <c r="I196">
        <v>0.92500000000000004</v>
      </c>
      <c r="J196" s="4">
        <f t="shared" si="254"/>
        <v>6.3776530000000005E-3</v>
      </c>
      <c r="K196">
        <v>23.56</v>
      </c>
      <c r="L196" s="6">
        <f t="shared" si="258"/>
        <v>1.0268104614554673E-3</v>
      </c>
      <c r="M196" s="6">
        <f t="shared" si="259"/>
        <v>0.22399147718848966</v>
      </c>
      <c r="N196" s="6">
        <f t="shared" si="260"/>
        <v>73.93183156283925</v>
      </c>
      <c r="O196" s="9">
        <f t="shared" si="244"/>
        <v>8.1029543554510655E-2</v>
      </c>
      <c r="P196" s="9">
        <f t="shared" si="245"/>
        <v>0.14296193363397902</v>
      </c>
      <c r="Q196" s="6">
        <f t="shared" si="261"/>
        <v>8.2250175687498261E-4</v>
      </c>
      <c r="R196" s="6">
        <f t="shared" si="262"/>
        <v>293.96684839487398</v>
      </c>
      <c r="S196" s="6">
        <f t="shared" si="263"/>
        <v>0</v>
      </c>
      <c r="T196" s="3">
        <f t="shared" si="264"/>
        <v>0</v>
      </c>
      <c r="U196" s="3">
        <f t="shared" si="265"/>
        <v>0</v>
      </c>
      <c r="V196" s="3">
        <f t="shared" si="266"/>
        <v>15.439888832469734</v>
      </c>
      <c r="W196" s="3">
        <f t="shared" si="267"/>
        <v>15.442977427955325</v>
      </c>
      <c r="X196" s="6">
        <f t="shared" si="268"/>
        <v>-201.52261039487399</v>
      </c>
      <c r="Y196" s="3">
        <f t="shared" si="269"/>
        <v>-2.1799369517749065</v>
      </c>
      <c r="Z196" s="3">
        <f t="shared" si="270"/>
        <v>0</v>
      </c>
      <c r="AA196" s="3">
        <f t="shared" si="271"/>
        <v>3.1799369517749065</v>
      </c>
      <c r="AB196" s="3">
        <v>0.14633963290674601</v>
      </c>
      <c r="AC196" s="3">
        <f t="shared" si="272"/>
        <v>1.4291249483387941E-2</v>
      </c>
    </row>
    <row r="197" spans="4:29" x14ac:dyDescent="0.25">
      <c r="D197" s="7">
        <v>42461.470206296297</v>
      </c>
      <c r="E197" s="8">
        <f t="shared" si="256"/>
        <v>92.470206296296965</v>
      </c>
      <c r="F197" s="4">
        <f t="shared" si="257"/>
        <v>3.5556666611228138E-2</v>
      </c>
      <c r="G197">
        <v>20</v>
      </c>
      <c r="H197" s="3">
        <f t="shared" si="236"/>
        <v>5467</v>
      </c>
      <c r="I197">
        <v>1.75</v>
      </c>
      <c r="J197" s="4">
        <f t="shared" si="254"/>
        <v>1.206583E-2</v>
      </c>
      <c r="K197">
        <v>23.18</v>
      </c>
      <c r="L197" s="6">
        <f t="shared" si="258"/>
        <v>8.2250175687497503E-4</v>
      </c>
      <c r="M197" s="6">
        <f t="shared" si="259"/>
        <v>0.22481397894536465</v>
      </c>
      <c r="N197" s="6">
        <f t="shared" si="260"/>
        <v>23.1321390688306</v>
      </c>
      <c r="O197" s="9">
        <f t="shared" si="244"/>
        <v>8.1852045311385638E-2</v>
      </c>
      <c r="P197" s="9">
        <f t="shared" si="245"/>
        <v>0.14296193363397902</v>
      </c>
      <c r="Q197" s="6">
        <f t="shared" si="261"/>
        <v>0</v>
      </c>
      <c r="R197" s="6">
        <f t="shared" si="262"/>
        <v>0</v>
      </c>
      <c r="S197" s="6">
        <f t="shared" si="263"/>
        <v>0</v>
      </c>
      <c r="T197" s="3">
        <f t="shared" si="264"/>
        <v>0</v>
      </c>
      <c r="U197" s="3">
        <f t="shared" si="265"/>
        <v>0</v>
      </c>
      <c r="V197" s="3">
        <f t="shared" si="266"/>
        <v>15.439888832469734</v>
      </c>
      <c r="W197" s="3">
        <f t="shared" si="267"/>
        <v>15.442977427955325</v>
      </c>
      <c r="X197" s="6">
        <f t="shared" si="268"/>
        <v>92.444237999999999</v>
      </c>
      <c r="Y197" s="3">
        <f t="shared" si="269"/>
        <v>1</v>
      </c>
      <c r="Z197" s="3">
        <f t="shared" si="270"/>
        <v>0</v>
      </c>
      <c r="AA197" s="3">
        <f t="shared" si="271"/>
        <v>0</v>
      </c>
      <c r="AB197" s="3">
        <v>0.14633963290674601</v>
      </c>
      <c r="AC197" s="3">
        <f t="shared" si="272"/>
        <v>1.4291249483387941E-2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7" sqref="M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2016-04-13T22:36:14Z</dcterms:modified>
</cp:coreProperties>
</file>