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105" windowWidth="14805" windowHeight="8010" activeTab="1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L9" i="2" l="1"/>
  <c r="K17" i="2"/>
  <c r="M17" i="2" s="1"/>
  <c r="H9" i="2"/>
  <c r="H17" i="2" s="1"/>
  <c r="H10" i="2"/>
  <c r="H11" i="2"/>
  <c r="H18" i="2"/>
  <c r="H19" i="2"/>
  <c r="H16" i="2"/>
  <c r="J71" i="1"/>
  <c r="K9" i="2"/>
  <c r="M9" i="2" s="1"/>
  <c r="K10" i="2"/>
  <c r="K11" i="2"/>
  <c r="K7" i="2"/>
  <c r="L19" i="2"/>
  <c r="L18" i="2"/>
  <c r="L17" i="2"/>
  <c r="D17" i="2"/>
  <c r="L16" i="2"/>
  <c r="K16" i="2"/>
  <c r="L15" i="2"/>
  <c r="L11" i="2"/>
  <c r="L10" i="2"/>
  <c r="L8" i="2"/>
  <c r="K8" i="2"/>
  <c r="H8" i="2"/>
  <c r="L7" i="2"/>
  <c r="D7" i="2"/>
  <c r="D6" i="2"/>
  <c r="D5" i="2"/>
  <c r="D4" i="2"/>
  <c r="D2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2" i="1"/>
  <c r="D3" i="2" l="1"/>
  <c r="M16" i="2"/>
  <c r="G3" i="2" l="1"/>
  <c r="G4" i="2" s="1"/>
  <c r="M7" i="2"/>
  <c r="M18" i="2"/>
  <c r="M11" i="2"/>
  <c r="M19" i="2"/>
  <c r="M10" i="2"/>
  <c r="M8" i="2"/>
</calcChain>
</file>

<file path=xl/sharedStrings.xml><?xml version="1.0" encoding="utf-8"?>
<sst xmlns="http://schemas.openxmlformats.org/spreadsheetml/2006/main" count="41" uniqueCount="38">
  <si>
    <t>Time</t>
  </si>
  <si>
    <t>whole</t>
  </si>
  <si>
    <t>ΔP (psi)</t>
  </si>
  <si>
    <t>Interpretation</t>
  </si>
  <si>
    <t>Sw</t>
  </si>
  <si>
    <t>Qw</t>
  </si>
  <si>
    <t>dp</t>
  </si>
  <si>
    <t>Pressure (psi)</t>
  </si>
  <si>
    <t>Solve for Kri</t>
  </si>
  <si>
    <t>Qg</t>
  </si>
  <si>
    <t>lab units</t>
  </si>
  <si>
    <t>SI</t>
  </si>
  <si>
    <t>q</t>
  </si>
  <si>
    <t>ml/min</t>
  </si>
  <si>
    <r>
      <t>m</t>
    </r>
    <r>
      <rPr>
        <sz val="12"/>
        <color rgb="FF000000"/>
        <rFont val="Cambria"/>
        <family val="2"/>
        <scheme val="major"/>
      </rPr>
      <t>3/s</t>
    </r>
  </si>
  <si>
    <t>Permeability</t>
  </si>
  <si>
    <t>q=ka/u*deltap/L</t>
  </si>
  <si>
    <t>k</t>
  </si>
  <si>
    <r>
      <t>m</t>
    </r>
    <r>
      <rPr>
        <sz val="12"/>
        <color rgb="FF000000"/>
        <rFont val="Cambria"/>
        <family val="2"/>
        <scheme val="major"/>
      </rPr>
      <t>2</t>
    </r>
  </si>
  <si>
    <t>Darcy</t>
  </si>
  <si>
    <t>A</t>
  </si>
  <si>
    <r>
      <t>in</t>
    </r>
    <r>
      <rPr>
        <sz val="12"/>
        <color rgb="FF000000"/>
        <rFont val="Cambria"/>
        <family val="2"/>
        <scheme val="major"/>
      </rPr>
      <t>2</t>
    </r>
  </si>
  <si>
    <t>md</t>
  </si>
  <si>
    <t>Data</t>
  </si>
  <si>
    <t>dP</t>
  </si>
  <si>
    <t>psi</t>
  </si>
  <si>
    <t>Pa</t>
  </si>
  <si>
    <t>mu</t>
  </si>
  <si>
    <t>cp</t>
  </si>
  <si>
    <t>Pa-s</t>
  </si>
  <si>
    <t>L</t>
  </si>
  <si>
    <t>in</t>
  </si>
  <si>
    <t>m</t>
  </si>
  <si>
    <t>mu gas</t>
  </si>
  <si>
    <t>Sg</t>
  </si>
  <si>
    <t>dp (psi)</t>
  </si>
  <si>
    <t>Pressure (Pa)</t>
  </si>
  <si>
    <t>Q (m3/s)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</si>
</sst>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mbria"/>
      <family val="2"/>
      <scheme val="maj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mbria"/>
      <family val="2"/>
      <scheme val="major"/>
    </font>
    <font>
      <sz val="12"/>
      <color rgb="FF000000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7" fontId="0" fillId="0" borderId="0" xfId="0" applyNumberFormat="1"/>
    <xf numFmtId="0" fontId="1" fillId="0" borderId="0" xfId="0" applyFont="1"/>
    <xf numFmtId="0" fontId="0" fillId="0" borderId="0" xfId="0" applyAlignmen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6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Sheet1!$B$2:$B$81</c:f>
              <c:numCache>
                <c:formatCode>General</c:formatCode>
                <c:ptCount val="80"/>
                <c:pt idx="0">
                  <c:v>0</c:v>
                </c:pt>
                <c:pt idx="1">
                  <c:v>5.0022222159896046E-2</c:v>
                </c:pt>
                <c:pt idx="2">
                  <c:v>0.1000333332340233</c:v>
                </c:pt>
                <c:pt idx="3">
                  <c:v>0.15004166658036411</c:v>
                </c:pt>
                <c:pt idx="4">
                  <c:v>0.20005277765449136</c:v>
                </c:pt>
                <c:pt idx="5">
                  <c:v>0.2501166666042991</c:v>
                </c:pt>
                <c:pt idx="6">
                  <c:v>0.30018333328189328</c:v>
                </c:pt>
                <c:pt idx="7">
                  <c:v>0.35024722223170102</c:v>
                </c:pt>
                <c:pt idx="8">
                  <c:v>0.40031111100688577</c:v>
                </c:pt>
                <c:pt idx="9">
                  <c:v>0.45037222222890705</c:v>
                </c:pt>
                <c:pt idx="10">
                  <c:v>0.5004361110040918</c:v>
                </c:pt>
                <c:pt idx="11">
                  <c:v>0.5504916665959172</c:v>
                </c:pt>
                <c:pt idx="12">
                  <c:v>0.60055277764331549</c:v>
                </c:pt>
                <c:pt idx="13">
                  <c:v>0.65061944432090968</c:v>
                </c:pt>
                <c:pt idx="14">
                  <c:v>0.70068055554293096</c:v>
                </c:pt>
                <c:pt idx="15">
                  <c:v>0.75074166659032926</c:v>
                </c:pt>
                <c:pt idx="16">
                  <c:v>0.8008111109957099</c:v>
                </c:pt>
                <c:pt idx="17">
                  <c:v>0.85086944431532174</c:v>
                </c:pt>
                <c:pt idx="18">
                  <c:v>0.90093055553734303</c:v>
                </c:pt>
                <c:pt idx="19">
                  <c:v>0.95099999994272366</c:v>
                </c:pt>
                <c:pt idx="20">
                  <c:v>1.0010527778067626</c:v>
                </c:pt>
                <c:pt idx="21">
                  <c:v>1.0511111111263745</c:v>
                </c:pt>
                <c:pt idx="22">
                  <c:v>1.1011722221737728</c:v>
                </c:pt>
                <c:pt idx="23">
                  <c:v>1.1512333332211711</c:v>
                </c:pt>
                <c:pt idx="24">
                  <c:v>1.2012916665407829</c:v>
                </c:pt>
                <c:pt idx="25">
                  <c:v>1.2513555554905906</c:v>
                </c:pt>
                <c:pt idx="26">
                  <c:v>1.3014305555261672</c:v>
                </c:pt>
                <c:pt idx="27">
                  <c:v>1.3514944444759749</c:v>
                </c:pt>
                <c:pt idx="28">
                  <c:v>1.4015583332511596</c:v>
                </c:pt>
                <c:pt idx="29">
                  <c:v>1.4516194444731809</c:v>
                </c:pt>
                <c:pt idx="30">
                  <c:v>1.5016805555205792</c:v>
                </c:pt>
                <c:pt idx="31">
                  <c:v>1.5517388888401911</c:v>
                </c:pt>
                <c:pt idx="32">
                  <c:v>1.6017972221598029</c:v>
                </c:pt>
                <c:pt idx="33">
                  <c:v>1.6518611111096106</c:v>
                </c:pt>
                <c:pt idx="34">
                  <c:v>1.7019222221570089</c:v>
                </c:pt>
                <c:pt idx="35">
                  <c:v>1.7519805554766208</c:v>
                </c:pt>
                <c:pt idx="36">
                  <c:v>1.802047222154215</c:v>
                </c:pt>
                <c:pt idx="37">
                  <c:v>1.8521111111040227</c:v>
                </c:pt>
                <c:pt idx="38">
                  <c:v>1.9021666666958481</c:v>
                </c:pt>
                <c:pt idx="39">
                  <c:v>1.95222500001546</c:v>
                </c:pt>
                <c:pt idx="40">
                  <c:v>2.0022861110628583</c:v>
                </c:pt>
                <c:pt idx="41">
                  <c:v>2.0523472221102566</c:v>
                </c:pt>
                <c:pt idx="42">
                  <c:v>2.1024138887878507</c:v>
                </c:pt>
                <c:pt idx="43">
                  <c:v>2.1524611110216938</c:v>
                </c:pt>
                <c:pt idx="44">
                  <c:v>2.2024749999982305</c:v>
                </c:pt>
                <c:pt idx="45">
                  <c:v>2.2524888888001442</c:v>
                </c:pt>
                <c:pt idx="46">
                  <c:v>2.3025055555044673</c:v>
                </c:pt>
                <c:pt idx="47">
                  <c:v>2.352519444306381</c:v>
                </c:pt>
                <c:pt idx="48">
                  <c:v>2.4025361110107042</c:v>
                </c:pt>
                <c:pt idx="49">
                  <c:v>2.4525527777150273</c:v>
                </c:pt>
                <c:pt idx="50">
                  <c:v>2.5025694444193505</c:v>
                </c:pt>
                <c:pt idx="51">
                  <c:v>2.5525916665792465</c:v>
                </c:pt>
                <c:pt idx="52">
                  <c:v>2.6026083332835697</c:v>
                </c:pt>
                <c:pt idx="53">
                  <c:v>2.6526194443576969</c:v>
                </c:pt>
                <c:pt idx="54">
                  <c:v>2.7026388887898065</c:v>
                </c:pt>
                <c:pt idx="55">
                  <c:v>2.7526555554941297</c:v>
                </c:pt>
                <c:pt idx="56">
                  <c:v>2.8026722221984528</c:v>
                </c:pt>
                <c:pt idx="57">
                  <c:v>2.8526888889027759</c:v>
                </c:pt>
                <c:pt idx="58">
                  <c:v>2.9027027777046897</c:v>
                </c:pt>
                <c:pt idx="59">
                  <c:v>2.9527138887788169</c:v>
                </c:pt>
                <c:pt idx="60">
                  <c:v>3.0027277777553536</c:v>
                </c:pt>
                <c:pt idx="61">
                  <c:v>3.0527472221874632</c:v>
                </c:pt>
                <c:pt idx="62">
                  <c:v>3.1027638888917863</c:v>
                </c:pt>
                <c:pt idx="63">
                  <c:v>3.1527805554214865</c:v>
                </c:pt>
                <c:pt idx="64">
                  <c:v>3.2028000000282191</c:v>
                </c:pt>
                <c:pt idx="65">
                  <c:v>3.2528194444603287</c:v>
                </c:pt>
                <c:pt idx="66">
                  <c:v>3.3028361109900288</c:v>
                </c:pt>
                <c:pt idx="67">
                  <c:v>3.3528555554221384</c:v>
                </c:pt>
                <c:pt idx="68">
                  <c:v>3.4028694443986751</c:v>
                </c:pt>
                <c:pt idx="69">
                  <c:v>3.4528805554728024</c:v>
                </c:pt>
                <c:pt idx="70">
                  <c:v>3.5028944444493391</c:v>
                </c:pt>
                <c:pt idx="71">
                  <c:v>3.5529111109790392</c:v>
                </c:pt>
                <c:pt idx="72">
                  <c:v>3.6029305555857718</c:v>
                </c:pt>
                <c:pt idx="73">
                  <c:v>3.6529444443876855</c:v>
                </c:pt>
                <c:pt idx="74">
                  <c:v>3.7029666665475816</c:v>
                </c:pt>
                <c:pt idx="75">
                  <c:v>3.7529833332519047</c:v>
                </c:pt>
                <c:pt idx="76">
                  <c:v>3.8029972222284414</c:v>
                </c:pt>
                <c:pt idx="77">
                  <c:v>3.853016666660551</c:v>
                </c:pt>
                <c:pt idx="78">
                  <c:v>3.9030361110926606</c:v>
                </c:pt>
                <c:pt idx="79">
                  <c:v>3.9530527777969837</c:v>
                </c:pt>
              </c:numCache>
            </c:numRef>
          </c:xVal>
          <c:yVal>
            <c:numRef>
              <c:f>Sheet1!$E$2:$E$81</c:f>
              <c:numCache>
                <c:formatCode>General</c:formatCode>
                <c:ptCount val="80"/>
                <c:pt idx="0">
                  <c:v>9.6771999999999991</c:v>
                </c:pt>
                <c:pt idx="1">
                  <c:v>9.7722999999999995</c:v>
                </c:pt>
                <c:pt idx="2">
                  <c:v>9.5169999999999995</c:v>
                </c:pt>
                <c:pt idx="3">
                  <c:v>9.3961000000000006</c:v>
                </c:pt>
                <c:pt idx="4">
                  <c:v>9.4384999999999994</c:v>
                </c:pt>
                <c:pt idx="5">
                  <c:v>9.4908000000000001</c:v>
                </c:pt>
                <c:pt idx="6">
                  <c:v>9.4497</c:v>
                </c:pt>
                <c:pt idx="7">
                  <c:v>9.2553999999999998</c:v>
                </c:pt>
                <c:pt idx="8">
                  <c:v>10.4429</c:v>
                </c:pt>
                <c:pt idx="9">
                  <c:v>7.6119000000000003</c:v>
                </c:pt>
                <c:pt idx="10">
                  <c:v>5.1372</c:v>
                </c:pt>
                <c:pt idx="11">
                  <c:v>4.1668000000000003</c:v>
                </c:pt>
                <c:pt idx="12">
                  <c:v>3.4912999999999998</c:v>
                </c:pt>
                <c:pt idx="13">
                  <c:v>3.2719999999999998</c:v>
                </c:pt>
                <c:pt idx="14">
                  <c:v>2.0865999999999998</c:v>
                </c:pt>
                <c:pt idx="15">
                  <c:v>11.0724</c:v>
                </c:pt>
                <c:pt idx="16">
                  <c:v>9.4555000000000007</c:v>
                </c:pt>
                <c:pt idx="17">
                  <c:v>9.6606000000000005</c:v>
                </c:pt>
                <c:pt idx="18">
                  <c:v>8.7807999999999993</c:v>
                </c:pt>
                <c:pt idx="19">
                  <c:v>7.1984000000000004</c:v>
                </c:pt>
                <c:pt idx="20">
                  <c:v>7.3776999999999999</c:v>
                </c:pt>
                <c:pt idx="21">
                  <c:v>5.9547999999999996</c:v>
                </c:pt>
                <c:pt idx="22">
                  <c:v>5.4370000000000003</c:v>
                </c:pt>
                <c:pt idx="23">
                  <c:v>5.5266999999999999</c:v>
                </c:pt>
                <c:pt idx="24">
                  <c:v>4.8337000000000003</c:v>
                </c:pt>
                <c:pt idx="25">
                  <c:v>4.8756000000000004</c:v>
                </c:pt>
                <c:pt idx="26">
                  <c:v>4.9217000000000004</c:v>
                </c:pt>
                <c:pt idx="27">
                  <c:v>5.0243000000000002</c:v>
                </c:pt>
                <c:pt idx="28">
                  <c:v>4.7634999999999996</c:v>
                </c:pt>
                <c:pt idx="29">
                  <c:v>4.9100999999999999</c:v>
                </c:pt>
                <c:pt idx="30">
                  <c:v>4.3620000000000001</c:v>
                </c:pt>
                <c:pt idx="31">
                  <c:v>4.2412000000000001</c:v>
                </c:pt>
                <c:pt idx="32">
                  <c:v>4.1627000000000001</c:v>
                </c:pt>
                <c:pt idx="33">
                  <c:v>4.2030000000000003</c:v>
                </c:pt>
                <c:pt idx="34">
                  <c:v>4.2930999999999999</c:v>
                </c:pt>
                <c:pt idx="35">
                  <c:v>4.4222000000000001</c:v>
                </c:pt>
                <c:pt idx="36">
                  <c:v>4.6630000000000003</c:v>
                </c:pt>
                <c:pt idx="37">
                  <c:v>4.4961000000000002</c:v>
                </c:pt>
                <c:pt idx="38">
                  <c:v>3.7553999999999998</c:v>
                </c:pt>
                <c:pt idx="39">
                  <c:v>3.7927</c:v>
                </c:pt>
                <c:pt idx="40">
                  <c:v>3.9218999999999999</c:v>
                </c:pt>
                <c:pt idx="41">
                  <c:v>4.1025</c:v>
                </c:pt>
                <c:pt idx="42">
                  <c:v>4.2088000000000001</c:v>
                </c:pt>
                <c:pt idx="43">
                  <c:v>4.4093</c:v>
                </c:pt>
                <c:pt idx="44">
                  <c:v>4.4459</c:v>
                </c:pt>
                <c:pt idx="45">
                  <c:v>3.9849999999999999</c:v>
                </c:pt>
                <c:pt idx="46">
                  <c:v>4.2561</c:v>
                </c:pt>
                <c:pt idx="47">
                  <c:v>4.2702</c:v>
                </c:pt>
                <c:pt idx="48">
                  <c:v>3.9563000000000001</c:v>
                </c:pt>
                <c:pt idx="49">
                  <c:v>4.0377000000000001</c:v>
                </c:pt>
                <c:pt idx="50">
                  <c:v>4.0957999999999997</c:v>
                </c:pt>
                <c:pt idx="51">
                  <c:v>3.9763000000000002</c:v>
                </c:pt>
                <c:pt idx="52">
                  <c:v>3.7475000000000001</c:v>
                </c:pt>
                <c:pt idx="53">
                  <c:v>4.4093</c:v>
                </c:pt>
                <c:pt idx="54">
                  <c:v>4.2427999999999999</c:v>
                </c:pt>
                <c:pt idx="55">
                  <c:v>4.3789999999999996</c:v>
                </c:pt>
                <c:pt idx="56">
                  <c:v>4.5331000000000001</c:v>
                </c:pt>
                <c:pt idx="57">
                  <c:v>4.4035000000000002</c:v>
                </c:pt>
                <c:pt idx="58">
                  <c:v>4.2843</c:v>
                </c:pt>
                <c:pt idx="59">
                  <c:v>4.3014000000000001</c:v>
                </c:pt>
                <c:pt idx="60">
                  <c:v>4.5766999999999998</c:v>
                </c:pt>
                <c:pt idx="61">
                  <c:v>4.3616000000000001</c:v>
                </c:pt>
                <c:pt idx="62">
                  <c:v>4.1539999999999999</c:v>
                </c:pt>
                <c:pt idx="63">
                  <c:v>3.9841000000000002</c:v>
                </c:pt>
                <c:pt idx="64">
                  <c:v>3.8719999999999999</c:v>
                </c:pt>
                <c:pt idx="65">
                  <c:v>4.0174000000000003</c:v>
                </c:pt>
                <c:pt idx="66">
                  <c:v>3.7844000000000002</c:v>
                </c:pt>
                <c:pt idx="67">
                  <c:v>3.6333000000000002</c:v>
                </c:pt>
                <c:pt idx="68">
                  <c:v>4.0365000000000002</c:v>
                </c:pt>
                <c:pt idx="69">
                  <c:v>4.0373000000000001</c:v>
                </c:pt>
                <c:pt idx="70">
                  <c:v>4.0675999999999997</c:v>
                </c:pt>
                <c:pt idx="71">
                  <c:v>3.9933000000000001</c:v>
                </c:pt>
                <c:pt idx="72">
                  <c:v>4.0758999999999999</c:v>
                </c:pt>
                <c:pt idx="73">
                  <c:v>3.9302000000000001</c:v>
                </c:pt>
                <c:pt idx="74">
                  <c:v>3.8795000000000002</c:v>
                </c:pt>
                <c:pt idx="75">
                  <c:v>4.2008999999999999</c:v>
                </c:pt>
                <c:pt idx="76">
                  <c:v>4.4907000000000004</c:v>
                </c:pt>
                <c:pt idx="77">
                  <c:v>5.5852000000000004</c:v>
                </c:pt>
                <c:pt idx="78">
                  <c:v>5.7007000000000003</c:v>
                </c:pt>
                <c:pt idx="79">
                  <c:v>5.5433000000000003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Sheet1!$B$2:$B$81</c:f>
              <c:numCache>
                <c:formatCode>General</c:formatCode>
                <c:ptCount val="80"/>
                <c:pt idx="0">
                  <c:v>0</c:v>
                </c:pt>
                <c:pt idx="1">
                  <c:v>5.0022222159896046E-2</c:v>
                </c:pt>
                <c:pt idx="2">
                  <c:v>0.1000333332340233</c:v>
                </c:pt>
                <c:pt idx="3">
                  <c:v>0.15004166658036411</c:v>
                </c:pt>
                <c:pt idx="4">
                  <c:v>0.20005277765449136</c:v>
                </c:pt>
                <c:pt idx="5">
                  <c:v>0.2501166666042991</c:v>
                </c:pt>
                <c:pt idx="6">
                  <c:v>0.30018333328189328</c:v>
                </c:pt>
                <c:pt idx="7">
                  <c:v>0.35024722223170102</c:v>
                </c:pt>
                <c:pt idx="8">
                  <c:v>0.40031111100688577</c:v>
                </c:pt>
                <c:pt idx="9">
                  <c:v>0.45037222222890705</c:v>
                </c:pt>
                <c:pt idx="10">
                  <c:v>0.5004361110040918</c:v>
                </c:pt>
                <c:pt idx="11">
                  <c:v>0.5504916665959172</c:v>
                </c:pt>
                <c:pt idx="12">
                  <c:v>0.60055277764331549</c:v>
                </c:pt>
                <c:pt idx="13">
                  <c:v>0.65061944432090968</c:v>
                </c:pt>
                <c:pt idx="14">
                  <c:v>0.70068055554293096</c:v>
                </c:pt>
                <c:pt idx="15">
                  <c:v>0.75074166659032926</c:v>
                </c:pt>
                <c:pt idx="16">
                  <c:v>0.8008111109957099</c:v>
                </c:pt>
                <c:pt idx="17">
                  <c:v>0.85086944431532174</c:v>
                </c:pt>
                <c:pt idx="18">
                  <c:v>0.90093055553734303</c:v>
                </c:pt>
                <c:pt idx="19">
                  <c:v>0.95099999994272366</c:v>
                </c:pt>
                <c:pt idx="20">
                  <c:v>1.0010527778067626</c:v>
                </c:pt>
                <c:pt idx="21">
                  <c:v>1.0511111111263745</c:v>
                </c:pt>
                <c:pt idx="22">
                  <c:v>1.1011722221737728</c:v>
                </c:pt>
                <c:pt idx="23">
                  <c:v>1.1512333332211711</c:v>
                </c:pt>
                <c:pt idx="24">
                  <c:v>1.2012916665407829</c:v>
                </c:pt>
                <c:pt idx="25">
                  <c:v>1.2513555554905906</c:v>
                </c:pt>
                <c:pt idx="26">
                  <c:v>1.3014305555261672</c:v>
                </c:pt>
                <c:pt idx="27">
                  <c:v>1.3514944444759749</c:v>
                </c:pt>
                <c:pt idx="28">
                  <c:v>1.4015583332511596</c:v>
                </c:pt>
                <c:pt idx="29">
                  <c:v>1.4516194444731809</c:v>
                </c:pt>
                <c:pt idx="30">
                  <c:v>1.5016805555205792</c:v>
                </c:pt>
                <c:pt idx="31">
                  <c:v>1.5517388888401911</c:v>
                </c:pt>
                <c:pt idx="32">
                  <c:v>1.6017972221598029</c:v>
                </c:pt>
                <c:pt idx="33">
                  <c:v>1.6518611111096106</c:v>
                </c:pt>
                <c:pt idx="34">
                  <c:v>1.7019222221570089</c:v>
                </c:pt>
                <c:pt idx="35">
                  <c:v>1.7519805554766208</c:v>
                </c:pt>
                <c:pt idx="36">
                  <c:v>1.802047222154215</c:v>
                </c:pt>
                <c:pt idx="37">
                  <c:v>1.8521111111040227</c:v>
                </c:pt>
                <c:pt idx="38">
                  <c:v>1.9021666666958481</c:v>
                </c:pt>
                <c:pt idx="39">
                  <c:v>1.95222500001546</c:v>
                </c:pt>
                <c:pt idx="40">
                  <c:v>2.0022861110628583</c:v>
                </c:pt>
                <c:pt idx="41">
                  <c:v>2.0523472221102566</c:v>
                </c:pt>
                <c:pt idx="42">
                  <c:v>2.1024138887878507</c:v>
                </c:pt>
                <c:pt idx="43">
                  <c:v>2.1524611110216938</c:v>
                </c:pt>
                <c:pt idx="44">
                  <c:v>2.2024749999982305</c:v>
                </c:pt>
                <c:pt idx="45">
                  <c:v>2.2524888888001442</c:v>
                </c:pt>
                <c:pt idx="46">
                  <c:v>2.3025055555044673</c:v>
                </c:pt>
                <c:pt idx="47">
                  <c:v>2.352519444306381</c:v>
                </c:pt>
                <c:pt idx="48">
                  <c:v>2.4025361110107042</c:v>
                </c:pt>
                <c:pt idx="49">
                  <c:v>2.4525527777150273</c:v>
                </c:pt>
                <c:pt idx="50">
                  <c:v>2.5025694444193505</c:v>
                </c:pt>
                <c:pt idx="51">
                  <c:v>2.5525916665792465</c:v>
                </c:pt>
                <c:pt idx="52">
                  <c:v>2.6026083332835697</c:v>
                </c:pt>
                <c:pt idx="53">
                  <c:v>2.6526194443576969</c:v>
                </c:pt>
                <c:pt idx="54">
                  <c:v>2.7026388887898065</c:v>
                </c:pt>
                <c:pt idx="55">
                  <c:v>2.7526555554941297</c:v>
                </c:pt>
                <c:pt idx="56">
                  <c:v>2.8026722221984528</c:v>
                </c:pt>
                <c:pt idx="57">
                  <c:v>2.8526888889027759</c:v>
                </c:pt>
                <c:pt idx="58">
                  <c:v>2.9027027777046897</c:v>
                </c:pt>
                <c:pt idx="59">
                  <c:v>2.9527138887788169</c:v>
                </c:pt>
                <c:pt idx="60">
                  <c:v>3.0027277777553536</c:v>
                </c:pt>
                <c:pt idx="61">
                  <c:v>3.0527472221874632</c:v>
                </c:pt>
                <c:pt idx="62">
                  <c:v>3.1027638888917863</c:v>
                </c:pt>
                <c:pt idx="63">
                  <c:v>3.1527805554214865</c:v>
                </c:pt>
                <c:pt idx="64">
                  <c:v>3.2028000000282191</c:v>
                </c:pt>
                <c:pt idx="65">
                  <c:v>3.2528194444603287</c:v>
                </c:pt>
                <c:pt idx="66">
                  <c:v>3.3028361109900288</c:v>
                </c:pt>
                <c:pt idx="67">
                  <c:v>3.3528555554221384</c:v>
                </c:pt>
                <c:pt idx="68">
                  <c:v>3.4028694443986751</c:v>
                </c:pt>
                <c:pt idx="69">
                  <c:v>3.4528805554728024</c:v>
                </c:pt>
                <c:pt idx="70">
                  <c:v>3.5028944444493391</c:v>
                </c:pt>
                <c:pt idx="71">
                  <c:v>3.5529111109790392</c:v>
                </c:pt>
                <c:pt idx="72">
                  <c:v>3.6029305555857718</c:v>
                </c:pt>
                <c:pt idx="73">
                  <c:v>3.6529444443876855</c:v>
                </c:pt>
                <c:pt idx="74">
                  <c:v>3.7029666665475816</c:v>
                </c:pt>
                <c:pt idx="75">
                  <c:v>3.7529833332519047</c:v>
                </c:pt>
                <c:pt idx="76">
                  <c:v>3.8029972222284414</c:v>
                </c:pt>
                <c:pt idx="77">
                  <c:v>3.853016666660551</c:v>
                </c:pt>
                <c:pt idx="78">
                  <c:v>3.9030361110926606</c:v>
                </c:pt>
                <c:pt idx="79">
                  <c:v>3.9530527777969837</c:v>
                </c:pt>
              </c:numCache>
            </c:numRef>
          </c:xVal>
          <c:yVal>
            <c:numRef>
              <c:f>Sheet1!$F$2:$F$81</c:f>
              <c:numCache>
                <c:formatCode>General</c:formatCode>
                <c:ptCount val="80"/>
                <c:pt idx="0">
                  <c:v>4.1515000000000004</c:v>
                </c:pt>
                <c:pt idx="1">
                  <c:v>4.3109999999999999</c:v>
                </c:pt>
                <c:pt idx="2">
                  <c:v>4.1753</c:v>
                </c:pt>
                <c:pt idx="3">
                  <c:v>4.1692</c:v>
                </c:pt>
                <c:pt idx="4">
                  <c:v>4.4112999999999998</c:v>
                </c:pt>
                <c:pt idx="5">
                  <c:v>4.2945000000000002</c:v>
                </c:pt>
                <c:pt idx="6">
                  <c:v>4.2937000000000003</c:v>
                </c:pt>
                <c:pt idx="7">
                  <c:v>4.2287999999999997</c:v>
                </c:pt>
                <c:pt idx="8">
                  <c:v>2.2707999999999999</c:v>
                </c:pt>
                <c:pt idx="9">
                  <c:v>1.5653999999999999</c:v>
                </c:pt>
                <c:pt idx="10">
                  <c:v>1.5612999999999999</c:v>
                </c:pt>
                <c:pt idx="11">
                  <c:v>1.526</c:v>
                </c:pt>
                <c:pt idx="12">
                  <c:v>1.8684000000000001</c:v>
                </c:pt>
                <c:pt idx="13">
                  <c:v>1.1436999999999999</c:v>
                </c:pt>
                <c:pt idx="14">
                  <c:v>3.4230999999999998</c:v>
                </c:pt>
                <c:pt idx="15">
                  <c:v>5.2030000000000003</c:v>
                </c:pt>
                <c:pt idx="16">
                  <c:v>4.8799000000000001</c:v>
                </c:pt>
                <c:pt idx="17">
                  <c:v>3.8374000000000001</c:v>
                </c:pt>
                <c:pt idx="18">
                  <c:v>3.4609000000000001</c:v>
                </c:pt>
                <c:pt idx="19">
                  <c:v>3.4723999999999999</c:v>
                </c:pt>
                <c:pt idx="20">
                  <c:v>2.5112999999999999</c:v>
                </c:pt>
                <c:pt idx="21">
                  <c:v>3.5735000000000001</c:v>
                </c:pt>
                <c:pt idx="22">
                  <c:v>3.7206999999999999</c:v>
                </c:pt>
                <c:pt idx="23">
                  <c:v>3.2528999999999999</c:v>
                </c:pt>
                <c:pt idx="24">
                  <c:v>2.9195000000000002</c:v>
                </c:pt>
                <c:pt idx="25">
                  <c:v>2.8241000000000001</c:v>
                </c:pt>
                <c:pt idx="26">
                  <c:v>2.3090999999999999</c:v>
                </c:pt>
                <c:pt idx="27">
                  <c:v>2.2038000000000002</c:v>
                </c:pt>
                <c:pt idx="28">
                  <c:v>2.1951999999999998</c:v>
                </c:pt>
                <c:pt idx="29">
                  <c:v>2.0283000000000002</c:v>
                </c:pt>
                <c:pt idx="30">
                  <c:v>1.9144000000000001</c:v>
                </c:pt>
                <c:pt idx="31">
                  <c:v>1.9658</c:v>
                </c:pt>
                <c:pt idx="32">
                  <c:v>2.1787999999999998</c:v>
                </c:pt>
                <c:pt idx="33">
                  <c:v>1.9329000000000001</c:v>
                </c:pt>
                <c:pt idx="34">
                  <c:v>1.7302999999999999</c:v>
                </c:pt>
                <c:pt idx="35">
                  <c:v>1.0808</c:v>
                </c:pt>
                <c:pt idx="36">
                  <c:v>1.0717000000000001</c:v>
                </c:pt>
                <c:pt idx="37">
                  <c:v>1.1527000000000001</c:v>
                </c:pt>
                <c:pt idx="38">
                  <c:v>1.1671</c:v>
                </c:pt>
                <c:pt idx="39">
                  <c:v>1.4877</c:v>
                </c:pt>
                <c:pt idx="40">
                  <c:v>1.4236</c:v>
                </c:pt>
                <c:pt idx="41">
                  <c:v>1.4905999999999999</c:v>
                </c:pt>
                <c:pt idx="42">
                  <c:v>1.4109</c:v>
                </c:pt>
                <c:pt idx="43">
                  <c:v>1.4807999999999999</c:v>
                </c:pt>
                <c:pt idx="44">
                  <c:v>1.5095000000000001</c:v>
                </c:pt>
                <c:pt idx="45">
                  <c:v>1.6175999999999999</c:v>
                </c:pt>
                <c:pt idx="46">
                  <c:v>1.7738</c:v>
                </c:pt>
                <c:pt idx="47">
                  <c:v>0.86250000000000004</c:v>
                </c:pt>
                <c:pt idx="48">
                  <c:v>1.5778000000000001</c:v>
                </c:pt>
                <c:pt idx="49">
                  <c:v>1.7388999999999999</c:v>
                </c:pt>
                <c:pt idx="50">
                  <c:v>1.8231999999999999</c:v>
                </c:pt>
                <c:pt idx="51">
                  <c:v>1.5317000000000001</c:v>
                </c:pt>
                <c:pt idx="52">
                  <c:v>2.4245999999999999</c:v>
                </c:pt>
                <c:pt idx="53">
                  <c:v>1.6411</c:v>
                </c:pt>
                <c:pt idx="54">
                  <c:v>1.8617999999999999</c:v>
                </c:pt>
                <c:pt idx="55">
                  <c:v>1.7524999999999999</c:v>
                </c:pt>
                <c:pt idx="56">
                  <c:v>1.8774</c:v>
                </c:pt>
                <c:pt idx="57">
                  <c:v>1.6452</c:v>
                </c:pt>
                <c:pt idx="58">
                  <c:v>1.6978</c:v>
                </c:pt>
                <c:pt idx="59">
                  <c:v>1.8132999999999999</c:v>
                </c:pt>
                <c:pt idx="60">
                  <c:v>1.8757999999999999</c:v>
                </c:pt>
                <c:pt idx="61">
                  <c:v>1.6826000000000001</c:v>
                </c:pt>
                <c:pt idx="62">
                  <c:v>1.5305</c:v>
                </c:pt>
                <c:pt idx="63">
                  <c:v>1.4857</c:v>
                </c:pt>
                <c:pt idx="64">
                  <c:v>1.4396</c:v>
                </c:pt>
                <c:pt idx="65">
                  <c:v>1.8654999999999999</c:v>
                </c:pt>
                <c:pt idx="66">
                  <c:v>1.6744000000000001</c:v>
                </c:pt>
                <c:pt idx="67">
                  <c:v>1.5704</c:v>
                </c:pt>
                <c:pt idx="68">
                  <c:v>1.498</c:v>
                </c:pt>
                <c:pt idx="69">
                  <c:v>1.3751</c:v>
                </c:pt>
                <c:pt idx="70">
                  <c:v>1.4672000000000001</c:v>
                </c:pt>
                <c:pt idx="71">
                  <c:v>1.4191</c:v>
                </c:pt>
                <c:pt idx="72">
                  <c:v>1.4745999999999999</c:v>
                </c:pt>
                <c:pt idx="73">
                  <c:v>1.3607</c:v>
                </c:pt>
                <c:pt idx="74">
                  <c:v>1.3599000000000001</c:v>
                </c:pt>
                <c:pt idx="75">
                  <c:v>1.6061000000000001</c:v>
                </c:pt>
                <c:pt idx="76">
                  <c:v>2.1541000000000001</c:v>
                </c:pt>
                <c:pt idx="77">
                  <c:v>1.1440999999999999</c:v>
                </c:pt>
                <c:pt idx="78">
                  <c:v>0.95050000000000001</c:v>
                </c:pt>
                <c:pt idx="79">
                  <c:v>1.1930000000000001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Sheet1!$B$2:$B$81</c:f>
              <c:numCache>
                <c:formatCode>General</c:formatCode>
                <c:ptCount val="80"/>
                <c:pt idx="0">
                  <c:v>0</c:v>
                </c:pt>
                <c:pt idx="1">
                  <c:v>5.0022222159896046E-2</c:v>
                </c:pt>
                <c:pt idx="2">
                  <c:v>0.1000333332340233</c:v>
                </c:pt>
                <c:pt idx="3">
                  <c:v>0.15004166658036411</c:v>
                </c:pt>
                <c:pt idx="4">
                  <c:v>0.20005277765449136</c:v>
                </c:pt>
                <c:pt idx="5">
                  <c:v>0.2501166666042991</c:v>
                </c:pt>
                <c:pt idx="6">
                  <c:v>0.30018333328189328</c:v>
                </c:pt>
                <c:pt idx="7">
                  <c:v>0.35024722223170102</c:v>
                </c:pt>
                <c:pt idx="8">
                  <c:v>0.40031111100688577</c:v>
                </c:pt>
                <c:pt idx="9">
                  <c:v>0.45037222222890705</c:v>
                </c:pt>
                <c:pt idx="10">
                  <c:v>0.5004361110040918</c:v>
                </c:pt>
                <c:pt idx="11">
                  <c:v>0.5504916665959172</c:v>
                </c:pt>
                <c:pt idx="12">
                  <c:v>0.60055277764331549</c:v>
                </c:pt>
                <c:pt idx="13">
                  <c:v>0.65061944432090968</c:v>
                </c:pt>
                <c:pt idx="14">
                  <c:v>0.70068055554293096</c:v>
                </c:pt>
                <c:pt idx="15">
                  <c:v>0.75074166659032926</c:v>
                </c:pt>
                <c:pt idx="16">
                  <c:v>0.8008111109957099</c:v>
                </c:pt>
                <c:pt idx="17">
                  <c:v>0.85086944431532174</c:v>
                </c:pt>
                <c:pt idx="18">
                  <c:v>0.90093055553734303</c:v>
                </c:pt>
                <c:pt idx="19">
                  <c:v>0.95099999994272366</c:v>
                </c:pt>
                <c:pt idx="20">
                  <c:v>1.0010527778067626</c:v>
                </c:pt>
                <c:pt idx="21">
                  <c:v>1.0511111111263745</c:v>
                </c:pt>
                <c:pt idx="22">
                  <c:v>1.1011722221737728</c:v>
                </c:pt>
                <c:pt idx="23">
                  <c:v>1.1512333332211711</c:v>
                </c:pt>
                <c:pt idx="24">
                  <c:v>1.2012916665407829</c:v>
                </c:pt>
                <c:pt idx="25">
                  <c:v>1.2513555554905906</c:v>
                </c:pt>
                <c:pt idx="26">
                  <c:v>1.3014305555261672</c:v>
                </c:pt>
                <c:pt idx="27">
                  <c:v>1.3514944444759749</c:v>
                </c:pt>
                <c:pt idx="28">
                  <c:v>1.4015583332511596</c:v>
                </c:pt>
                <c:pt idx="29">
                  <c:v>1.4516194444731809</c:v>
                </c:pt>
                <c:pt idx="30">
                  <c:v>1.5016805555205792</c:v>
                </c:pt>
                <c:pt idx="31">
                  <c:v>1.5517388888401911</c:v>
                </c:pt>
                <c:pt idx="32">
                  <c:v>1.6017972221598029</c:v>
                </c:pt>
                <c:pt idx="33">
                  <c:v>1.6518611111096106</c:v>
                </c:pt>
                <c:pt idx="34">
                  <c:v>1.7019222221570089</c:v>
                </c:pt>
                <c:pt idx="35">
                  <c:v>1.7519805554766208</c:v>
                </c:pt>
                <c:pt idx="36">
                  <c:v>1.802047222154215</c:v>
                </c:pt>
                <c:pt idx="37">
                  <c:v>1.8521111111040227</c:v>
                </c:pt>
                <c:pt idx="38">
                  <c:v>1.9021666666958481</c:v>
                </c:pt>
                <c:pt idx="39">
                  <c:v>1.95222500001546</c:v>
                </c:pt>
                <c:pt idx="40">
                  <c:v>2.0022861110628583</c:v>
                </c:pt>
                <c:pt idx="41">
                  <c:v>2.0523472221102566</c:v>
                </c:pt>
                <c:pt idx="42">
                  <c:v>2.1024138887878507</c:v>
                </c:pt>
                <c:pt idx="43">
                  <c:v>2.1524611110216938</c:v>
                </c:pt>
                <c:pt idx="44">
                  <c:v>2.2024749999982305</c:v>
                </c:pt>
                <c:pt idx="45">
                  <c:v>2.2524888888001442</c:v>
                </c:pt>
                <c:pt idx="46">
                  <c:v>2.3025055555044673</c:v>
                </c:pt>
                <c:pt idx="47">
                  <c:v>2.352519444306381</c:v>
                </c:pt>
                <c:pt idx="48">
                  <c:v>2.4025361110107042</c:v>
                </c:pt>
                <c:pt idx="49">
                  <c:v>2.4525527777150273</c:v>
                </c:pt>
                <c:pt idx="50">
                  <c:v>2.5025694444193505</c:v>
                </c:pt>
                <c:pt idx="51">
                  <c:v>2.5525916665792465</c:v>
                </c:pt>
                <c:pt idx="52">
                  <c:v>2.6026083332835697</c:v>
                </c:pt>
                <c:pt idx="53">
                  <c:v>2.6526194443576969</c:v>
                </c:pt>
                <c:pt idx="54">
                  <c:v>2.7026388887898065</c:v>
                </c:pt>
                <c:pt idx="55">
                  <c:v>2.7526555554941297</c:v>
                </c:pt>
                <c:pt idx="56">
                  <c:v>2.8026722221984528</c:v>
                </c:pt>
                <c:pt idx="57">
                  <c:v>2.8526888889027759</c:v>
                </c:pt>
                <c:pt idx="58">
                  <c:v>2.9027027777046897</c:v>
                </c:pt>
                <c:pt idx="59">
                  <c:v>2.9527138887788169</c:v>
                </c:pt>
                <c:pt idx="60">
                  <c:v>3.0027277777553536</c:v>
                </c:pt>
                <c:pt idx="61">
                  <c:v>3.0527472221874632</c:v>
                </c:pt>
                <c:pt idx="62">
                  <c:v>3.1027638888917863</c:v>
                </c:pt>
                <c:pt idx="63">
                  <c:v>3.1527805554214865</c:v>
                </c:pt>
                <c:pt idx="64">
                  <c:v>3.2028000000282191</c:v>
                </c:pt>
                <c:pt idx="65">
                  <c:v>3.2528194444603287</c:v>
                </c:pt>
                <c:pt idx="66">
                  <c:v>3.3028361109900288</c:v>
                </c:pt>
                <c:pt idx="67">
                  <c:v>3.3528555554221384</c:v>
                </c:pt>
                <c:pt idx="68">
                  <c:v>3.4028694443986751</c:v>
                </c:pt>
                <c:pt idx="69">
                  <c:v>3.4528805554728024</c:v>
                </c:pt>
                <c:pt idx="70">
                  <c:v>3.5028944444493391</c:v>
                </c:pt>
                <c:pt idx="71">
                  <c:v>3.5529111109790392</c:v>
                </c:pt>
                <c:pt idx="72">
                  <c:v>3.6029305555857718</c:v>
                </c:pt>
                <c:pt idx="73">
                  <c:v>3.6529444443876855</c:v>
                </c:pt>
                <c:pt idx="74">
                  <c:v>3.7029666665475816</c:v>
                </c:pt>
                <c:pt idx="75">
                  <c:v>3.7529833332519047</c:v>
                </c:pt>
                <c:pt idx="76">
                  <c:v>3.8029972222284414</c:v>
                </c:pt>
                <c:pt idx="77">
                  <c:v>3.853016666660551</c:v>
                </c:pt>
                <c:pt idx="78">
                  <c:v>3.9030361110926606</c:v>
                </c:pt>
                <c:pt idx="79">
                  <c:v>3.9530527777969837</c:v>
                </c:pt>
              </c:numCache>
            </c:numRef>
          </c:xVal>
          <c:yVal>
            <c:numRef>
              <c:f>Sheet1!$G$2:$G$81</c:f>
              <c:numCache>
                <c:formatCode>General</c:formatCode>
                <c:ptCount val="80"/>
                <c:pt idx="0">
                  <c:v>5.7919</c:v>
                </c:pt>
                <c:pt idx="1">
                  <c:v>5.9992000000000001</c:v>
                </c:pt>
                <c:pt idx="2">
                  <c:v>5.8220000000000001</c:v>
                </c:pt>
                <c:pt idx="3">
                  <c:v>5.8026</c:v>
                </c:pt>
                <c:pt idx="4">
                  <c:v>6.1699000000000002</c:v>
                </c:pt>
                <c:pt idx="5">
                  <c:v>5.6340000000000003</c:v>
                </c:pt>
                <c:pt idx="6">
                  <c:v>5.7485999999999997</c:v>
                </c:pt>
                <c:pt idx="7">
                  <c:v>5.7053000000000003</c:v>
                </c:pt>
                <c:pt idx="8">
                  <c:v>4.5118999999999998</c:v>
                </c:pt>
                <c:pt idx="9">
                  <c:v>3.1103999999999998</c:v>
                </c:pt>
                <c:pt idx="10">
                  <c:v>2.5081000000000002</c:v>
                </c:pt>
                <c:pt idx="11">
                  <c:v>2.2357</c:v>
                </c:pt>
                <c:pt idx="12">
                  <c:v>1.9467000000000001</c:v>
                </c:pt>
                <c:pt idx="13">
                  <c:v>2.7446999999999999</c:v>
                </c:pt>
                <c:pt idx="14">
                  <c:v>4.3742999999999999</c:v>
                </c:pt>
                <c:pt idx="15">
                  <c:v>6.1216999999999997</c:v>
                </c:pt>
                <c:pt idx="16">
                  <c:v>5.3437999999999999</c:v>
                </c:pt>
                <c:pt idx="17">
                  <c:v>5.2645999999999997</c:v>
                </c:pt>
                <c:pt idx="18">
                  <c:v>5.04</c:v>
                </c:pt>
                <c:pt idx="19">
                  <c:v>3.9310999999999998</c:v>
                </c:pt>
                <c:pt idx="20">
                  <c:v>4.1413000000000002</c:v>
                </c:pt>
                <c:pt idx="21">
                  <c:v>3.1644000000000001</c:v>
                </c:pt>
                <c:pt idx="22">
                  <c:v>2.9529000000000001</c:v>
                </c:pt>
                <c:pt idx="23">
                  <c:v>2.8713000000000002</c:v>
                </c:pt>
                <c:pt idx="24">
                  <c:v>2.9710999999999999</c:v>
                </c:pt>
                <c:pt idx="25">
                  <c:v>2.8441000000000001</c:v>
                </c:pt>
                <c:pt idx="26">
                  <c:v>3.0238</c:v>
                </c:pt>
                <c:pt idx="27">
                  <c:v>3.1000999999999999</c:v>
                </c:pt>
                <c:pt idx="28">
                  <c:v>2.8704999999999998</c:v>
                </c:pt>
                <c:pt idx="29">
                  <c:v>2.9573999999999998</c:v>
                </c:pt>
                <c:pt idx="30">
                  <c:v>2.7081</c:v>
                </c:pt>
                <c:pt idx="31">
                  <c:v>2.4207000000000001</c:v>
                </c:pt>
                <c:pt idx="32">
                  <c:v>2.2014</c:v>
                </c:pt>
                <c:pt idx="33">
                  <c:v>2.2694999999999999</c:v>
                </c:pt>
                <c:pt idx="34">
                  <c:v>2.2776999999999998</c:v>
                </c:pt>
                <c:pt idx="35">
                  <c:v>2.2797999999999998</c:v>
                </c:pt>
                <c:pt idx="36">
                  <c:v>2.2347999999999999</c:v>
                </c:pt>
                <c:pt idx="37">
                  <c:v>2.1911</c:v>
                </c:pt>
                <c:pt idx="38">
                  <c:v>2.3894000000000002</c:v>
                </c:pt>
                <c:pt idx="39">
                  <c:v>1.95</c:v>
                </c:pt>
                <c:pt idx="40">
                  <c:v>1.891</c:v>
                </c:pt>
                <c:pt idx="41">
                  <c:v>1.8205</c:v>
                </c:pt>
                <c:pt idx="42">
                  <c:v>1.9883</c:v>
                </c:pt>
                <c:pt idx="43">
                  <c:v>1.9413</c:v>
                </c:pt>
                <c:pt idx="44">
                  <c:v>1.8935</c:v>
                </c:pt>
                <c:pt idx="45">
                  <c:v>1.8218000000000001</c:v>
                </c:pt>
                <c:pt idx="46">
                  <c:v>1.6296999999999999</c:v>
                </c:pt>
                <c:pt idx="47">
                  <c:v>2.2711000000000001</c:v>
                </c:pt>
                <c:pt idx="48">
                  <c:v>1.6656</c:v>
                </c:pt>
                <c:pt idx="49">
                  <c:v>1.7352000000000001</c:v>
                </c:pt>
                <c:pt idx="50">
                  <c:v>1.6936</c:v>
                </c:pt>
                <c:pt idx="51">
                  <c:v>1.8089999999999999</c:v>
                </c:pt>
                <c:pt idx="52">
                  <c:v>1.2826</c:v>
                </c:pt>
                <c:pt idx="53">
                  <c:v>1.8065</c:v>
                </c:pt>
                <c:pt idx="54">
                  <c:v>1.7270000000000001</c:v>
                </c:pt>
                <c:pt idx="55">
                  <c:v>1.9529000000000001</c:v>
                </c:pt>
                <c:pt idx="56">
                  <c:v>1.8482000000000001</c:v>
                </c:pt>
                <c:pt idx="57">
                  <c:v>2.1139999999999999</c:v>
                </c:pt>
                <c:pt idx="58">
                  <c:v>1.8312999999999999</c:v>
                </c:pt>
                <c:pt idx="59">
                  <c:v>1.8849</c:v>
                </c:pt>
                <c:pt idx="60">
                  <c:v>2.0164</c:v>
                </c:pt>
                <c:pt idx="61">
                  <c:v>1.9974000000000001</c:v>
                </c:pt>
                <c:pt idx="62">
                  <c:v>1.9298</c:v>
                </c:pt>
                <c:pt idx="63">
                  <c:v>1.8552</c:v>
                </c:pt>
                <c:pt idx="64">
                  <c:v>1.7887999999999999</c:v>
                </c:pt>
                <c:pt idx="65">
                  <c:v>1.6062000000000001</c:v>
                </c:pt>
                <c:pt idx="66">
                  <c:v>2.0802</c:v>
                </c:pt>
                <c:pt idx="67">
                  <c:v>1.9363999999999999</c:v>
                </c:pt>
                <c:pt idx="68">
                  <c:v>1.8651</c:v>
                </c:pt>
                <c:pt idx="69">
                  <c:v>1.8552</c:v>
                </c:pt>
                <c:pt idx="70">
                  <c:v>1.7645</c:v>
                </c:pt>
                <c:pt idx="71">
                  <c:v>1.7653000000000001</c:v>
                </c:pt>
                <c:pt idx="72">
                  <c:v>1.6902999999999999</c:v>
                </c:pt>
                <c:pt idx="73">
                  <c:v>1.7373000000000001</c:v>
                </c:pt>
                <c:pt idx="74">
                  <c:v>1.7042999999999999</c:v>
                </c:pt>
                <c:pt idx="75">
                  <c:v>1.8295999999999999</c:v>
                </c:pt>
                <c:pt idx="76">
                  <c:v>3.7867999999999999</c:v>
                </c:pt>
                <c:pt idx="77">
                  <c:v>3.3473999999999999</c:v>
                </c:pt>
                <c:pt idx="78">
                  <c:v>2.9781</c:v>
                </c:pt>
                <c:pt idx="79">
                  <c:v>2.8144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985184"/>
        <c:axId val="374876096"/>
      </c:scatterChart>
      <c:valAx>
        <c:axId val="563985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876096"/>
        <c:crosses val="autoZero"/>
        <c:crossBetween val="midCat"/>
      </c:valAx>
      <c:valAx>
        <c:axId val="37487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985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169067</xdr:colOff>
      <xdr:row>52</xdr:row>
      <xdr:rowOff>97630</xdr:rowOff>
    </xdr:from>
    <xdr:to>
      <xdr:col>20</xdr:col>
      <xdr:colOff>66674</xdr:colOff>
      <xdr:row>73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workbookViewId="0">
      <selection activeCell="J72" sqref="J72"/>
    </sheetView>
  </sheetViews>
  <sheetFormatPr defaultRowHeight="14.25" x14ac:dyDescent="0.45"/>
  <sheetData>
    <row r="1" spans="1:8" x14ac:dyDescent="0.45">
      <c r="B1" t="s">
        <v>0</v>
      </c>
      <c r="C1">
        <v>1</v>
      </c>
      <c r="D1">
        <v>2</v>
      </c>
      <c r="E1">
        <v>3</v>
      </c>
      <c r="F1">
        <v>4</v>
      </c>
      <c r="G1">
        <v>5</v>
      </c>
      <c r="H1" t="s">
        <v>1</v>
      </c>
    </row>
    <row r="2" spans="1:8" x14ac:dyDescent="0.45">
      <c r="A2" s="1">
        <v>43244.441459490743</v>
      </c>
      <c r="B2">
        <f>(A2-$A$2)*24</f>
        <v>0</v>
      </c>
      <c r="C2">
        <v>15.644500000000001</v>
      </c>
      <c r="D2">
        <v>15.183</v>
      </c>
      <c r="E2">
        <v>9.6771999999999991</v>
      </c>
      <c r="F2">
        <v>4.1515000000000004</v>
      </c>
      <c r="G2">
        <v>5.7919</v>
      </c>
      <c r="H2">
        <v>15.535399999999999</v>
      </c>
    </row>
    <row r="3" spans="1:8" x14ac:dyDescent="0.45">
      <c r="A3" s="1">
        <v>43244.44354375</v>
      </c>
      <c r="B3">
        <f t="shared" ref="B3:B66" si="0">(A3-$A$2)*24</f>
        <v>5.0022222159896046E-2</v>
      </c>
      <c r="C3">
        <v>15.637499999999999</v>
      </c>
      <c r="D3">
        <v>15.182600000000001</v>
      </c>
      <c r="E3">
        <v>9.7722999999999995</v>
      </c>
      <c r="F3">
        <v>4.3109999999999999</v>
      </c>
      <c r="G3">
        <v>5.9992000000000001</v>
      </c>
      <c r="H3">
        <v>15.5366</v>
      </c>
    </row>
    <row r="4" spans="1:8" x14ac:dyDescent="0.45">
      <c r="A4" s="1">
        <v>43244.445627546294</v>
      </c>
      <c r="B4">
        <f t="shared" si="0"/>
        <v>0.1000333332340233</v>
      </c>
      <c r="C4">
        <v>15.6457</v>
      </c>
      <c r="D4">
        <v>15.187200000000001</v>
      </c>
      <c r="E4">
        <v>9.5169999999999995</v>
      </c>
      <c r="F4">
        <v>4.1753</v>
      </c>
      <c r="G4">
        <v>5.8220000000000001</v>
      </c>
      <c r="H4">
        <v>15.5288</v>
      </c>
    </row>
    <row r="5" spans="1:8" x14ac:dyDescent="0.45">
      <c r="A5" s="1">
        <v>43244.447711226851</v>
      </c>
      <c r="B5">
        <f t="shared" si="0"/>
        <v>0.15004166658036411</v>
      </c>
      <c r="C5">
        <v>15.7111</v>
      </c>
      <c r="D5">
        <v>15.2186</v>
      </c>
      <c r="E5">
        <v>9.3961000000000006</v>
      </c>
      <c r="F5">
        <v>4.1692</v>
      </c>
      <c r="G5">
        <v>5.8026</v>
      </c>
      <c r="H5">
        <v>15.552899999999999</v>
      </c>
    </row>
    <row r="6" spans="1:8" x14ac:dyDescent="0.45">
      <c r="A6" s="1">
        <v>43244.449795023145</v>
      </c>
      <c r="B6">
        <f t="shared" si="0"/>
        <v>0.20005277765449136</v>
      </c>
      <c r="C6">
        <v>15.701700000000001</v>
      </c>
      <c r="D6">
        <v>15.216100000000001</v>
      </c>
      <c r="E6">
        <v>9.4384999999999994</v>
      </c>
      <c r="F6">
        <v>4.4112999999999998</v>
      </c>
      <c r="G6">
        <v>6.1699000000000002</v>
      </c>
      <c r="H6">
        <v>15.5505</v>
      </c>
    </row>
    <row r="7" spans="1:8" x14ac:dyDescent="0.45">
      <c r="A7" s="1">
        <v>43244.451881018518</v>
      </c>
      <c r="B7">
        <f t="shared" si="0"/>
        <v>0.2501166666042991</v>
      </c>
      <c r="C7">
        <v>15.705</v>
      </c>
      <c r="D7">
        <v>15.229699999999999</v>
      </c>
      <c r="E7">
        <v>9.4908000000000001</v>
      </c>
      <c r="F7">
        <v>4.2945000000000002</v>
      </c>
      <c r="G7">
        <v>5.6340000000000003</v>
      </c>
      <c r="H7">
        <v>15.5611</v>
      </c>
    </row>
    <row r="8" spans="1:8" x14ac:dyDescent="0.45">
      <c r="A8" s="1">
        <v>43244.45396712963</v>
      </c>
      <c r="B8">
        <f t="shared" si="0"/>
        <v>0.30018333328189328</v>
      </c>
      <c r="C8">
        <v>15.6747</v>
      </c>
      <c r="D8">
        <v>15.2066</v>
      </c>
      <c r="E8">
        <v>9.4497</v>
      </c>
      <c r="F8">
        <v>4.2937000000000003</v>
      </c>
      <c r="G8">
        <v>5.7485999999999997</v>
      </c>
      <c r="H8">
        <v>15.5501</v>
      </c>
    </row>
    <row r="9" spans="1:8" x14ac:dyDescent="0.45">
      <c r="A9" s="1">
        <v>43244.456053125003</v>
      </c>
      <c r="B9">
        <f t="shared" si="0"/>
        <v>0.35024722223170102</v>
      </c>
      <c r="C9">
        <v>15.689399999999999</v>
      </c>
      <c r="D9">
        <v>15.216100000000001</v>
      </c>
      <c r="E9">
        <v>9.2553999999999998</v>
      </c>
      <c r="F9">
        <v>4.2287999999999997</v>
      </c>
      <c r="G9">
        <v>5.7053000000000003</v>
      </c>
      <c r="H9">
        <v>15.557</v>
      </c>
    </row>
    <row r="10" spans="1:8" x14ac:dyDescent="0.45">
      <c r="A10" s="1">
        <v>43244.458139120368</v>
      </c>
      <c r="B10">
        <f t="shared" si="0"/>
        <v>0.40031111100688577</v>
      </c>
      <c r="C10">
        <v>15.6633</v>
      </c>
      <c r="D10">
        <v>15.190099999999999</v>
      </c>
      <c r="E10">
        <v>10.4429</v>
      </c>
      <c r="F10">
        <v>2.2707999999999999</v>
      </c>
      <c r="G10">
        <v>4.5118999999999998</v>
      </c>
      <c r="H10">
        <v>15.5501</v>
      </c>
    </row>
    <row r="11" spans="1:8" x14ac:dyDescent="0.45">
      <c r="A11" s="1">
        <v>43244.460225000003</v>
      </c>
      <c r="B11">
        <f t="shared" si="0"/>
        <v>0.45037222222890705</v>
      </c>
      <c r="C11">
        <v>15.6767</v>
      </c>
      <c r="D11">
        <v>15.204499999999999</v>
      </c>
      <c r="E11">
        <v>7.6119000000000003</v>
      </c>
      <c r="F11">
        <v>1.5653999999999999</v>
      </c>
      <c r="G11">
        <v>3.1103999999999998</v>
      </c>
      <c r="H11">
        <v>15.552099999999999</v>
      </c>
    </row>
    <row r="12" spans="1:8" x14ac:dyDescent="0.45">
      <c r="A12" s="1">
        <v>43244.462310995368</v>
      </c>
      <c r="B12">
        <f t="shared" si="0"/>
        <v>0.5004361110040918</v>
      </c>
      <c r="C12">
        <v>15.667299999999999</v>
      </c>
      <c r="D12">
        <v>15.207000000000001</v>
      </c>
      <c r="E12">
        <v>5.1372</v>
      </c>
      <c r="F12">
        <v>1.5612999999999999</v>
      </c>
      <c r="G12">
        <v>2.5081000000000002</v>
      </c>
      <c r="H12">
        <v>15.564</v>
      </c>
    </row>
    <row r="13" spans="1:8" x14ac:dyDescent="0.45">
      <c r="A13" s="1">
        <v>43244.464396643518</v>
      </c>
      <c r="B13">
        <f t="shared" si="0"/>
        <v>0.5504916665959172</v>
      </c>
      <c r="C13">
        <v>15.6645</v>
      </c>
      <c r="D13">
        <v>15.200799999999999</v>
      </c>
      <c r="E13">
        <v>4.1668000000000003</v>
      </c>
      <c r="F13">
        <v>1.526</v>
      </c>
      <c r="G13">
        <v>2.2357</v>
      </c>
      <c r="H13">
        <v>15.546799999999999</v>
      </c>
    </row>
    <row r="14" spans="1:8" x14ac:dyDescent="0.45">
      <c r="A14" s="1">
        <v>43244.466482523145</v>
      </c>
      <c r="B14">
        <f t="shared" si="0"/>
        <v>0.60055277764331549</v>
      </c>
      <c r="C14">
        <v>15.674300000000001</v>
      </c>
      <c r="D14">
        <v>15.2087</v>
      </c>
      <c r="E14">
        <v>3.4912999999999998</v>
      </c>
      <c r="F14">
        <v>1.8684000000000001</v>
      </c>
      <c r="G14">
        <v>1.9467000000000001</v>
      </c>
      <c r="H14">
        <v>15.551299999999999</v>
      </c>
    </row>
    <row r="15" spans="1:8" x14ac:dyDescent="0.45">
      <c r="A15" s="1">
        <v>43244.468568634256</v>
      </c>
      <c r="B15">
        <f t="shared" si="0"/>
        <v>0.65061944432090968</v>
      </c>
      <c r="C15">
        <v>15.690200000000001</v>
      </c>
      <c r="D15">
        <v>15.2111</v>
      </c>
      <c r="E15">
        <v>3.2719999999999998</v>
      </c>
      <c r="F15">
        <v>1.1436999999999999</v>
      </c>
      <c r="G15">
        <v>2.7446999999999999</v>
      </c>
      <c r="H15">
        <v>15.548400000000001</v>
      </c>
    </row>
    <row r="16" spans="1:8" x14ac:dyDescent="0.45">
      <c r="A16" s="1">
        <v>43244.470654513891</v>
      </c>
      <c r="B16">
        <f t="shared" si="0"/>
        <v>0.70068055554293096</v>
      </c>
      <c r="C16">
        <v>15.6784</v>
      </c>
      <c r="D16">
        <v>15.2111</v>
      </c>
      <c r="E16">
        <v>2.0865999999999998</v>
      </c>
      <c r="F16">
        <v>3.4230999999999998</v>
      </c>
      <c r="G16">
        <v>4.3742999999999999</v>
      </c>
      <c r="H16">
        <v>15.552099999999999</v>
      </c>
    </row>
    <row r="17" spans="1:8" x14ac:dyDescent="0.45">
      <c r="A17" s="1">
        <v>43244.472740393518</v>
      </c>
      <c r="B17">
        <f t="shared" si="0"/>
        <v>0.75074166659032926</v>
      </c>
      <c r="C17">
        <v>15.693899999999999</v>
      </c>
      <c r="D17">
        <v>15.222300000000001</v>
      </c>
      <c r="E17">
        <v>11.0724</v>
      </c>
      <c r="F17">
        <v>5.2030000000000003</v>
      </c>
      <c r="G17">
        <v>6.1216999999999997</v>
      </c>
      <c r="H17">
        <v>15.552099999999999</v>
      </c>
    </row>
    <row r="18" spans="1:8" x14ac:dyDescent="0.45">
      <c r="A18" s="1">
        <v>43244.474826620368</v>
      </c>
      <c r="B18">
        <f t="shared" si="0"/>
        <v>0.8008111109957099</v>
      </c>
      <c r="C18">
        <v>15.6731</v>
      </c>
      <c r="D18">
        <v>15.213200000000001</v>
      </c>
      <c r="E18">
        <v>9.4555000000000007</v>
      </c>
      <c r="F18">
        <v>4.8799000000000001</v>
      </c>
      <c r="G18">
        <v>5.3437999999999999</v>
      </c>
      <c r="H18">
        <v>15.553699999999999</v>
      </c>
    </row>
    <row r="19" spans="1:8" x14ac:dyDescent="0.45">
      <c r="A19" s="1">
        <v>43244.476912384256</v>
      </c>
      <c r="B19">
        <f t="shared" si="0"/>
        <v>0.85086944431532174</v>
      </c>
      <c r="C19">
        <v>15.6784</v>
      </c>
      <c r="D19">
        <v>15.2087</v>
      </c>
      <c r="E19">
        <v>9.6606000000000005</v>
      </c>
      <c r="F19">
        <v>3.8374000000000001</v>
      </c>
      <c r="G19">
        <v>5.2645999999999997</v>
      </c>
      <c r="H19">
        <v>15.5586</v>
      </c>
    </row>
    <row r="20" spans="1:8" x14ac:dyDescent="0.45">
      <c r="A20" s="1">
        <v>43244.47899826389</v>
      </c>
      <c r="B20">
        <f t="shared" si="0"/>
        <v>0.90093055553734303</v>
      </c>
      <c r="C20">
        <v>15.5488</v>
      </c>
      <c r="D20">
        <v>15.2</v>
      </c>
      <c r="E20">
        <v>8.7807999999999993</v>
      </c>
      <c r="F20">
        <v>3.4609000000000001</v>
      </c>
      <c r="G20">
        <v>5.04</v>
      </c>
      <c r="H20">
        <v>15.555400000000001</v>
      </c>
    </row>
    <row r="21" spans="1:8" x14ac:dyDescent="0.45">
      <c r="A21" s="1">
        <v>43244.481084490741</v>
      </c>
      <c r="B21">
        <f t="shared" si="0"/>
        <v>0.95099999994272366</v>
      </c>
      <c r="C21">
        <v>15.664899999999999</v>
      </c>
      <c r="D21">
        <v>15.200799999999999</v>
      </c>
      <c r="E21">
        <v>7.1984000000000004</v>
      </c>
      <c r="F21">
        <v>3.4723999999999999</v>
      </c>
      <c r="G21">
        <v>3.9310999999999998</v>
      </c>
      <c r="H21">
        <v>15.5501</v>
      </c>
    </row>
    <row r="22" spans="1:8" x14ac:dyDescent="0.45">
      <c r="A22" s="1">
        <v>43244.483170023152</v>
      </c>
      <c r="B22">
        <f t="shared" si="0"/>
        <v>1.0010527778067626</v>
      </c>
      <c r="C22">
        <v>15.687799999999999</v>
      </c>
      <c r="D22">
        <v>15.213200000000001</v>
      </c>
      <c r="E22">
        <v>7.3776999999999999</v>
      </c>
      <c r="F22">
        <v>2.5112999999999999</v>
      </c>
      <c r="G22">
        <v>4.1413000000000002</v>
      </c>
      <c r="H22">
        <v>15.5566</v>
      </c>
    </row>
    <row r="23" spans="1:8" x14ac:dyDescent="0.45">
      <c r="A23" s="1">
        <v>43244.48525578704</v>
      </c>
      <c r="B23">
        <f t="shared" si="0"/>
        <v>1.0511111111263745</v>
      </c>
      <c r="C23">
        <v>15.68</v>
      </c>
      <c r="D23">
        <v>15.2128</v>
      </c>
      <c r="E23">
        <v>5.9547999999999996</v>
      </c>
      <c r="F23">
        <v>3.5735000000000001</v>
      </c>
      <c r="G23">
        <v>3.1644000000000001</v>
      </c>
      <c r="H23">
        <v>15.5505</v>
      </c>
    </row>
    <row r="24" spans="1:8" x14ac:dyDescent="0.45">
      <c r="A24" s="1">
        <v>43244.487341666667</v>
      </c>
      <c r="B24">
        <f t="shared" si="0"/>
        <v>1.1011722221737728</v>
      </c>
      <c r="C24">
        <v>15.661199999999999</v>
      </c>
      <c r="D24">
        <v>15.2149</v>
      </c>
      <c r="E24">
        <v>5.4370000000000003</v>
      </c>
      <c r="F24">
        <v>3.7206999999999999</v>
      </c>
      <c r="G24">
        <v>2.9529000000000001</v>
      </c>
      <c r="H24">
        <v>15.5586</v>
      </c>
    </row>
    <row r="25" spans="1:8" x14ac:dyDescent="0.45">
      <c r="A25" s="1">
        <v>43244.489427546294</v>
      </c>
      <c r="B25">
        <f t="shared" si="0"/>
        <v>1.1512333332211711</v>
      </c>
      <c r="C25">
        <v>15.684100000000001</v>
      </c>
      <c r="D25">
        <v>15.2095</v>
      </c>
      <c r="E25">
        <v>5.5266999999999999</v>
      </c>
      <c r="F25">
        <v>3.2528999999999999</v>
      </c>
      <c r="G25">
        <v>2.8713000000000002</v>
      </c>
      <c r="H25">
        <v>15.5586</v>
      </c>
    </row>
    <row r="26" spans="1:8" x14ac:dyDescent="0.45">
      <c r="A26" s="1">
        <v>43244.491513310182</v>
      </c>
      <c r="B26">
        <f t="shared" si="0"/>
        <v>1.2012916665407829</v>
      </c>
      <c r="C26">
        <v>15.6616</v>
      </c>
      <c r="D26">
        <v>15.2004</v>
      </c>
      <c r="E26">
        <v>4.8337000000000003</v>
      </c>
      <c r="F26">
        <v>2.9195000000000002</v>
      </c>
      <c r="G26">
        <v>2.9710999999999999</v>
      </c>
      <c r="H26">
        <v>15.5566</v>
      </c>
    </row>
    <row r="27" spans="1:8" x14ac:dyDescent="0.45">
      <c r="A27" s="1">
        <v>43244.493599305555</v>
      </c>
      <c r="B27">
        <f t="shared" si="0"/>
        <v>1.2513555554905906</v>
      </c>
      <c r="C27">
        <v>15.6624</v>
      </c>
      <c r="D27">
        <v>15.1991</v>
      </c>
      <c r="E27">
        <v>4.8756000000000004</v>
      </c>
      <c r="F27">
        <v>2.8241000000000001</v>
      </c>
      <c r="G27">
        <v>2.8441000000000001</v>
      </c>
      <c r="H27">
        <v>15.5566</v>
      </c>
    </row>
    <row r="28" spans="1:8" x14ac:dyDescent="0.45">
      <c r="A28" s="1">
        <v>43244.49568576389</v>
      </c>
      <c r="B28">
        <f t="shared" si="0"/>
        <v>1.3014305555261672</v>
      </c>
      <c r="C28">
        <v>15.6723</v>
      </c>
      <c r="D28">
        <v>15.210699999999999</v>
      </c>
      <c r="E28">
        <v>4.9217000000000004</v>
      </c>
      <c r="F28">
        <v>2.3090999999999999</v>
      </c>
      <c r="G28">
        <v>3.0238</v>
      </c>
      <c r="H28">
        <v>15.5586</v>
      </c>
    </row>
    <row r="29" spans="1:8" x14ac:dyDescent="0.45">
      <c r="A29" s="1">
        <v>43244.497771759263</v>
      </c>
      <c r="B29">
        <f t="shared" si="0"/>
        <v>1.3514944444759749</v>
      </c>
      <c r="C29">
        <v>15.686999999999999</v>
      </c>
      <c r="D29">
        <v>15.204499999999999</v>
      </c>
      <c r="E29">
        <v>5.0243000000000002</v>
      </c>
      <c r="F29">
        <v>2.2038000000000002</v>
      </c>
      <c r="G29">
        <v>3.1000999999999999</v>
      </c>
      <c r="H29">
        <v>15.551299999999999</v>
      </c>
    </row>
    <row r="30" spans="1:8" x14ac:dyDescent="0.45">
      <c r="A30" s="1">
        <v>43244.499857754628</v>
      </c>
      <c r="B30">
        <f t="shared" si="0"/>
        <v>1.4015583332511596</v>
      </c>
      <c r="C30">
        <v>15.6281</v>
      </c>
      <c r="D30">
        <v>15.1905</v>
      </c>
      <c r="E30">
        <v>4.7634999999999996</v>
      </c>
      <c r="F30">
        <v>2.1951999999999998</v>
      </c>
      <c r="G30">
        <v>2.8704999999999998</v>
      </c>
      <c r="H30">
        <v>15.5443</v>
      </c>
    </row>
    <row r="31" spans="1:8" x14ac:dyDescent="0.45">
      <c r="A31" s="1">
        <v>43244.501943634263</v>
      </c>
      <c r="B31">
        <f t="shared" si="0"/>
        <v>1.4516194444731809</v>
      </c>
      <c r="C31">
        <v>15.661199999999999</v>
      </c>
      <c r="D31">
        <v>15.198700000000001</v>
      </c>
      <c r="E31">
        <v>4.9100999999999999</v>
      </c>
      <c r="F31">
        <v>2.0283000000000002</v>
      </c>
      <c r="G31">
        <v>2.9573999999999998</v>
      </c>
      <c r="H31">
        <v>15.552099999999999</v>
      </c>
    </row>
    <row r="32" spans="1:8" x14ac:dyDescent="0.45">
      <c r="A32" s="1">
        <v>43244.50402951389</v>
      </c>
      <c r="B32">
        <f t="shared" si="0"/>
        <v>1.5016805555205792</v>
      </c>
      <c r="C32">
        <v>15.6874</v>
      </c>
      <c r="D32">
        <v>15.2136</v>
      </c>
      <c r="E32">
        <v>4.3620000000000001</v>
      </c>
      <c r="F32">
        <v>1.9144000000000001</v>
      </c>
      <c r="G32">
        <v>2.7081</v>
      </c>
      <c r="H32">
        <v>15.5566</v>
      </c>
    </row>
    <row r="33" spans="1:8" x14ac:dyDescent="0.45">
      <c r="A33" s="1">
        <v>43244.506115277778</v>
      </c>
      <c r="B33">
        <f t="shared" si="0"/>
        <v>1.5517388888401911</v>
      </c>
      <c r="C33">
        <v>15.6624</v>
      </c>
      <c r="D33">
        <v>15.2049</v>
      </c>
      <c r="E33">
        <v>4.2412000000000001</v>
      </c>
      <c r="F33">
        <v>1.9658</v>
      </c>
      <c r="G33">
        <v>2.4207000000000001</v>
      </c>
      <c r="H33">
        <v>15.545999999999999</v>
      </c>
    </row>
    <row r="34" spans="1:8" x14ac:dyDescent="0.45">
      <c r="A34" s="1">
        <v>43244.508201041666</v>
      </c>
      <c r="B34">
        <f t="shared" si="0"/>
        <v>1.6017972221598029</v>
      </c>
      <c r="C34">
        <v>15.662000000000001</v>
      </c>
      <c r="D34">
        <v>15.1996</v>
      </c>
      <c r="E34">
        <v>4.1627000000000001</v>
      </c>
      <c r="F34">
        <v>2.1787999999999998</v>
      </c>
      <c r="G34">
        <v>2.2014</v>
      </c>
      <c r="H34">
        <v>15.558199999999999</v>
      </c>
    </row>
    <row r="35" spans="1:8" x14ac:dyDescent="0.45">
      <c r="A35" s="1">
        <v>43244.510287037039</v>
      </c>
      <c r="B35">
        <f t="shared" si="0"/>
        <v>1.6518611111096106</v>
      </c>
      <c r="C35">
        <v>15.6706</v>
      </c>
      <c r="D35">
        <v>15.2095</v>
      </c>
      <c r="E35">
        <v>4.2030000000000003</v>
      </c>
      <c r="F35">
        <v>1.9329000000000001</v>
      </c>
      <c r="G35">
        <v>2.2694999999999999</v>
      </c>
      <c r="H35">
        <v>15.555</v>
      </c>
    </row>
    <row r="36" spans="1:8" x14ac:dyDescent="0.45">
      <c r="A36" s="1">
        <v>43244.512372916666</v>
      </c>
      <c r="B36">
        <f t="shared" si="0"/>
        <v>1.7019222221570089</v>
      </c>
      <c r="C36">
        <v>15.6767</v>
      </c>
      <c r="D36">
        <v>15.1996</v>
      </c>
      <c r="E36">
        <v>4.2930999999999999</v>
      </c>
      <c r="F36">
        <v>1.7302999999999999</v>
      </c>
      <c r="G36">
        <v>2.2776999999999998</v>
      </c>
      <c r="H36">
        <v>15.5586</v>
      </c>
    </row>
    <row r="37" spans="1:8" x14ac:dyDescent="0.45">
      <c r="A37" s="1">
        <v>43244.514458680555</v>
      </c>
      <c r="B37">
        <f t="shared" si="0"/>
        <v>1.7519805554766208</v>
      </c>
      <c r="C37">
        <v>15.6714</v>
      </c>
      <c r="D37">
        <v>15.204499999999999</v>
      </c>
      <c r="E37">
        <v>4.4222000000000001</v>
      </c>
      <c r="F37">
        <v>1.0808</v>
      </c>
      <c r="G37">
        <v>2.2797999999999998</v>
      </c>
      <c r="H37">
        <v>15.5619</v>
      </c>
    </row>
    <row r="38" spans="1:8" x14ac:dyDescent="0.45">
      <c r="A38" s="1">
        <v>43244.516544791666</v>
      </c>
      <c r="B38">
        <f t="shared" si="0"/>
        <v>1.802047222154215</v>
      </c>
      <c r="C38">
        <v>15.6698</v>
      </c>
      <c r="D38">
        <v>15.209899999999999</v>
      </c>
      <c r="E38">
        <v>4.6630000000000003</v>
      </c>
      <c r="F38">
        <v>1.0717000000000001</v>
      </c>
      <c r="G38">
        <v>2.2347999999999999</v>
      </c>
      <c r="H38">
        <v>15.560700000000001</v>
      </c>
    </row>
    <row r="39" spans="1:8" x14ac:dyDescent="0.45">
      <c r="A39" s="1">
        <v>43244.518630787039</v>
      </c>
      <c r="B39">
        <f t="shared" si="0"/>
        <v>1.8521111111040227</v>
      </c>
      <c r="C39">
        <v>15.684900000000001</v>
      </c>
      <c r="D39">
        <v>15.2136</v>
      </c>
      <c r="E39">
        <v>4.4961000000000002</v>
      </c>
      <c r="F39">
        <v>1.1527000000000001</v>
      </c>
      <c r="G39">
        <v>2.1911</v>
      </c>
      <c r="H39">
        <v>15.553699999999999</v>
      </c>
    </row>
    <row r="40" spans="1:8" x14ac:dyDescent="0.45">
      <c r="A40" s="1">
        <v>43244.520716435189</v>
      </c>
      <c r="B40">
        <f t="shared" si="0"/>
        <v>1.9021666666958481</v>
      </c>
      <c r="C40">
        <v>15.662000000000001</v>
      </c>
      <c r="D40">
        <v>15.2041</v>
      </c>
      <c r="E40">
        <v>3.7553999999999998</v>
      </c>
      <c r="F40">
        <v>1.1671</v>
      </c>
      <c r="G40">
        <v>2.3894000000000002</v>
      </c>
      <c r="H40">
        <v>15.559100000000001</v>
      </c>
    </row>
    <row r="41" spans="1:8" x14ac:dyDescent="0.45">
      <c r="A41" s="1">
        <v>43244.522802199077</v>
      </c>
      <c r="B41">
        <f t="shared" si="0"/>
        <v>1.95222500001546</v>
      </c>
      <c r="C41">
        <v>15.6653</v>
      </c>
      <c r="D41">
        <v>15.201599999999999</v>
      </c>
      <c r="E41">
        <v>3.7927</v>
      </c>
      <c r="F41">
        <v>1.4877</v>
      </c>
      <c r="G41">
        <v>1.95</v>
      </c>
      <c r="H41">
        <v>15.554600000000001</v>
      </c>
    </row>
    <row r="42" spans="1:8" x14ac:dyDescent="0.45">
      <c r="A42" s="1">
        <v>43244.524888078704</v>
      </c>
      <c r="B42">
        <f t="shared" si="0"/>
        <v>2.0022861110628583</v>
      </c>
      <c r="C42">
        <v>15.6694</v>
      </c>
      <c r="D42">
        <v>15.207800000000001</v>
      </c>
      <c r="E42">
        <v>3.9218999999999999</v>
      </c>
      <c r="F42">
        <v>1.4236</v>
      </c>
      <c r="G42">
        <v>1.891</v>
      </c>
      <c r="H42">
        <v>15.557</v>
      </c>
    </row>
    <row r="43" spans="1:8" x14ac:dyDescent="0.45">
      <c r="A43" s="1">
        <v>43244.526973958331</v>
      </c>
      <c r="B43">
        <f t="shared" si="0"/>
        <v>2.0523472221102566</v>
      </c>
      <c r="C43">
        <v>15.684100000000001</v>
      </c>
      <c r="D43">
        <v>15.213200000000001</v>
      </c>
      <c r="E43">
        <v>4.1025</v>
      </c>
      <c r="F43">
        <v>1.4905999999999999</v>
      </c>
      <c r="G43">
        <v>1.8205</v>
      </c>
      <c r="H43">
        <v>15.5664</v>
      </c>
    </row>
    <row r="44" spans="1:8" x14ac:dyDescent="0.45">
      <c r="A44" s="1">
        <v>43244.529060069442</v>
      </c>
      <c r="B44">
        <f t="shared" si="0"/>
        <v>2.1024138887878507</v>
      </c>
      <c r="C44">
        <v>15.6751</v>
      </c>
      <c r="D44">
        <v>15.2128</v>
      </c>
      <c r="E44">
        <v>4.2088000000000001</v>
      </c>
      <c r="F44">
        <v>1.4109</v>
      </c>
      <c r="G44">
        <v>1.9883</v>
      </c>
      <c r="H44">
        <v>15.5623</v>
      </c>
    </row>
    <row r="45" spans="1:8" x14ac:dyDescent="0.45">
      <c r="A45" s="1">
        <v>43244.531145370369</v>
      </c>
      <c r="B45">
        <f t="shared" si="0"/>
        <v>2.1524611110216938</v>
      </c>
      <c r="C45">
        <v>15.677199999999999</v>
      </c>
      <c r="D45">
        <v>15.209899999999999</v>
      </c>
      <c r="E45">
        <v>4.4093</v>
      </c>
      <c r="F45">
        <v>1.4807999999999999</v>
      </c>
      <c r="G45">
        <v>1.9413</v>
      </c>
      <c r="H45">
        <v>15.553699999999999</v>
      </c>
    </row>
    <row r="46" spans="1:8" x14ac:dyDescent="0.45">
      <c r="A46" s="1">
        <v>43244.53322928241</v>
      </c>
      <c r="B46">
        <f t="shared" si="0"/>
        <v>2.2024749999982305</v>
      </c>
      <c r="C46">
        <v>15.6661</v>
      </c>
      <c r="D46">
        <v>15.206200000000001</v>
      </c>
      <c r="E46">
        <v>4.4459</v>
      </c>
      <c r="F46">
        <v>1.5095000000000001</v>
      </c>
      <c r="G46">
        <v>1.8935</v>
      </c>
      <c r="H46">
        <v>15.551299999999999</v>
      </c>
    </row>
    <row r="47" spans="1:8" x14ac:dyDescent="0.45">
      <c r="A47" s="1">
        <v>43244.535313194443</v>
      </c>
      <c r="B47">
        <f t="shared" si="0"/>
        <v>2.2524888888001442</v>
      </c>
      <c r="C47">
        <v>15.689</v>
      </c>
      <c r="D47">
        <v>15.2194</v>
      </c>
      <c r="E47">
        <v>3.9849999999999999</v>
      </c>
      <c r="F47">
        <v>1.6175999999999999</v>
      </c>
      <c r="G47">
        <v>1.8218000000000001</v>
      </c>
      <c r="H47">
        <v>15.5603</v>
      </c>
    </row>
    <row r="48" spans="1:8" x14ac:dyDescent="0.45">
      <c r="A48" s="1">
        <v>43244.537397222222</v>
      </c>
      <c r="B48">
        <f t="shared" si="0"/>
        <v>2.3025055555044673</v>
      </c>
      <c r="C48">
        <v>15.6653</v>
      </c>
      <c r="D48">
        <v>15.201599999999999</v>
      </c>
      <c r="E48">
        <v>4.2561</v>
      </c>
      <c r="F48">
        <v>1.7738</v>
      </c>
      <c r="G48">
        <v>1.6296999999999999</v>
      </c>
      <c r="H48">
        <v>15.559900000000001</v>
      </c>
    </row>
    <row r="49" spans="1:8" x14ac:dyDescent="0.45">
      <c r="A49" s="1">
        <v>43244.539481134256</v>
      </c>
      <c r="B49">
        <f t="shared" si="0"/>
        <v>2.352519444306381</v>
      </c>
      <c r="C49">
        <v>15.6686</v>
      </c>
      <c r="D49">
        <v>15.2012</v>
      </c>
      <c r="E49">
        <v>4.2702</v>
      </c>
      <c r="F49">
        <v>0.86250000000000004</v>
      </c>
      <c r="G49">
        <v>2.2711000000000001</v>
      </c>
      <c r="H49">
        <v>15.5562</v>
      </c>
    </row>
    <row r="50" spans="1:8" x14ac:dyDescent="0.45">
      <c r="A50" s="1">
        <v>43244.541565162035</v>
      </c>
      <c r="B50">
        <f t="shared" si="0"/>
        <v>2.4025361110107042</v>
      </c>
      <c r="C50">
        <v>15.664099999999999</v>
      </c>
      <c r="D50">
        <v>15.1975</v>
      </c>
      <c r="E50">
        <v>3.9563000000000001</v>
      </c>
      <c r="F50">
        <v>1.5778000000000001</v>
      </c>
      <c r="G50">
        <v>1.6656</v>
      </c>
      <c r="H50">
        <v>15.5541</v>
      </c>
    </row>
    <row r="51" spans="1:8" x14ac:dyDescent="0.45">
      <c r="A51" s="1">
        <v>43244.543649189814</v>
      </c>
      <c r="B51">
        <f t="shared" si="0"/>
        <v>2.4525527777150273</v>
      </c>
      <c r="C51">
        <v>15.6776</v>
      </c>
      <c r="D51">
        <v>15.2066</v>
      </c>
      <c r="E51">
        <v>4.0377000000000001</v>
      </c>
      <c r="F51">
        <v>1.7388999999999999</v>
      </c>
      <c r="G51">
        <v>1.7352000000000001</v>
      </c>
      <c r="H51">
        <v>15.557</v>
      </c>
    </row>
    <row r="52" spans="1:8" x14ac:dyDescent="0.45">
      <c r="A52" s="1">
        <v>43244.545733217594</v>
      </c>
      <c r="B52">
        <f t="shared" si="0"/>
        <v>2.5025694444193505</v>
      </c>
      <c r="C52">
        <v>15.6592</v>
      </c>
      <c r="D52">
        <v>15.197900000000001</v>
      </c>
      <c r="E52">
        <v>4.0957999999999997</v>
      </c>
      <c r="F52">
        <v>1.8231999999999999</v>
      </c>
      <c r="G52">
        <v>1.6936</v>
      </c>
      <c r="H52">
        <v>15.547599999999999</v>
      </c>
    </row>
    <row r="53" spans="1:8" x14ac:dyDescent="0.45">
      <c r="A53" s="1">
        <v>43244.54781747685</v>
      </c>
      <c r="B53">
        <f t="shared" si="0"/>
        <v>2.5525916665792465</v>
      </c>
      <c r="C53">
        <v>15.6751</v>
      </c>
      <c r="D53">
        <v>15.2202</v>
      </c>
      <c r="E53">
        <v>3.9763000000000002</v>
      </c>
      <c r="F53">
        <v>1.5317000000000001</v>
      </c>
      <c r="G53">
        <v>1.8089999999999999</v>
      </c>
      <c r="H53">
        <v>15.5562</v>
      </c>
    </row>
    <row r="54" spans="1:8" x14ac:dyDescent="0.45">
      <c r="A54" s="1">
        <v>43244.54990150463</v>
      </c>
      <c r="B54">
        <f t="shared" si="0"/>
        <v>2.6026083332835697</v>
      </c>
      <c r="C54">
        <v>15.669</v>
      </c>
      <c r="D54">
        <v>15.212</v>
      </c>
      <c r="E54">
        <v>3.7475000000000001</v>
      </c>
      <c r="F54">
        <v>2.4245999999999999</v>
      </c>
      <c r="G54">
        <v>1.2826</v>
      </c>
      <c r="H54">
        <v>15.559900000000001</v>
      </c>
    </row>
    <row r="55" spans="1:8" x14ac:dyDescent="0.45">
      <c r="A55" s="1">
        <v>43244.551985300925</v>
      </c>
      <c r="B55">
        <f t="shared" si="0"/>
        <v>2.6526194443576969</v>
      </c>
      <c r="C55">
        <v>15.7</v>
      </c>
      <c r="D55">
        <v>15.216900000000001</v>
      </c>
      <c r="E55">
        <v>4.4093</v>
      </c>
      <c r="F55">
        <v>1.6411</v>
      </c>
      <c r="G55">
        <v>1.8065</v>
      </c>
      <c r="H55">
        <v>15.571300000000001</v>
      </c>
    </row>
    <row r="56" spans="1:8" x14ac:dyDescent="0.45">
      <c r="A56" s="1">
        <v>43244.554069444443</v>
      </c>
      <c r="B56">
        <f t="shared" si="0"/>
        <v>2.7026388887898065</v>
      </c>
      <c r="C56">
        <v>15.6645</v>
      </c>
      <c r="D56">
        <v>15.207000000000001</v>
      </c>
      <c r="E56">
        <v>4.2427999999999999</v>
      </c>
      <c r="F56">
        <v>1.8617999999999999</v>
      </c>
      <c r="G56">
        <v>1.7270000000000001</v>
      </c>
      <c r="H56">
        <v>15.5603</v>
      </c>
    </row>
    <row r="57" spans="1:8" x14ac:dyDescent="0.45">
      <c r="A57" s="1">
        <v>43244.556153472222</v>
      </c>
      <c r="B57">
        <f t="shared" si="0"/>
        <v>2.7526555554941297</v>
      </c>
      <c r="C57">
        <v>15.698</v>
      </c>
      <c r="D57">
        <v>15.2182</v>
      </c>
      <c r="E57">
        <v>4.3789999999999996</v>
      </c>
      <c r="F57">
        <v>1.7524999999999999</v>
      </c>
      <c r="G57">
        <v>1.9529000000000001</v>
      </c>
      <c r="H57">
        <v>15.5611</v>
      </c>
    </row>
    <row r="58" spans="1:8" x14ac:dyDescent="0.45">
      <c r="A58" s="1">
        <v>43244.558237500001</v>
      </c>
      <c r="B58">
        <f t="shared" si="0"/>
        <v>2.8026722221984528</v>
      </c>
      <c r="C58">
        <v>15.670999999999999</v>
      </c>
      <c r="D58">
        <v>15.2202</v>
      </c>
      <c r="E58">
        <v>4.5331000000000001</v>
      </c>
      <c r="F58">
        <v>1.8774</v>
      </c>
      <c r="G58">
        <v>1.8482000000000001</v>
      </c>
      <c r="H58">
        <v>15.5558</v>
      </c>
    </row>
    <row r="59" spans="1:8" x14ac:dyDescent="0.45">
      <c r="A59" s="1">
        <v>43244.560321527781</v>
      </c>
      <c r="B59">
        <f t="shared" si="0"/>
        <v>2.8526888889027759</v>
      </c>
      <c r="C59">
        <v>15.6812</v>
      </c>
      <c r="D59">
        <v>15.2066</v>
      </c>
      <c r="E59">
        <v>4.4035000000000002</v>
      </c>
      <c r="F59">
        <v>1.6452</v>
      </c>
      <c r="G59">
        <v>2.1139999999999999</v>
      </c>
      <c r="H59">
        <v>15.557</v>
      </c>
    </row>
    <row r="60" spans="1:8" x14ac:dyDescent="0.45">
      <c r="A60" s="1">
        <v>43244.562405439814</v>
      </c>
      <c r="B60">
        <f t="shared" si="0"/>
        <v>2.9027027777046897</v>
      </c>
      <c r="C60">
        <v>15.66</v>
      </c>
      <c r="D60">
        <v>15.205299999999999</v>
      </c>
      <c r="E60">
        <v>4.2843</v>
      </c>
      <c r="F60">
        <v>1.6978</v>
      </c>
      <c r="G60">
        <v>1.8312999999999999</v>
      </c>
      <c r="H60">
        <v>15.565200000000001</v>
      </c>
    </row>
    <row r="61" spans="1:8" x14ac:dyDescent="0.45">
      <c r="A61" s="1">
        <v>43244.564489236109</v>
      </c>
      <c r="B61">
        <f t="shared" si="0"/>
        <v>2.9527138887788169</v>
      </c>
      <c r="C61">
        <v>15.6608</v>
      </c>
      <c r="D61">
        <v>15.2049</v>
      </c>
      <c r="E61">
        <v>4.3014000000000001</v>
      </c>
      <c r="F61">
        <v>1.8132999999999999</v>
      </c>
      <c r="G61">
        <v>1.8849</v>
      </c>
      <c r="H61">
        <v>15.559100000000001</v>
      </c>
    </row>
    <row r="62" spans="1:8" x14ac:dyDescent="0.45">
      <c r="A62" s="1">
        <v>43244.566573148149</v>
      </c>
      <c r="B62">
        <f t="shared" si="0"/>
        <v>3.0027277777553536</v>
      </c>
      <c r="C62">
        <v>15.670999999999999</v>
      </c>
      <c r="D62">
        <v>15.2012</v>
      </c>
      <c r="E62">
        <v>4.5766999999999998</v>
      </c>
      <c r="F62">
        <v>1.8757999999999999</v>
      </c>
      <c r="G62">
        <v>2.0164</v>
      </c>
      <c r="H62">
        <v>15.5603</v>
      </c>
    </row>
    <row r="63" spans="1:8" x14ac:dyDescent="0.45">
      <c r="A63" s="1">
        <v>43244.568657291667</v>
      </c>
      <c r="B63">
        <f t="shared" si="0"/>
        <v>3.0527472221874632</v>
      </c>
      <c r="C63">
        <v>15.659599999999999</v>
      </c>
      <c r="D63">
        <v>15.197900000000001</v>
      </c>
      <c r="E63">
        <v>4.3616000000000001</v>
      </c>
      <c r="F63">
        <v>1.6826000000000001</v>
      </c>
      <c r="G63">
        <v>1.9974000000000001</v>
      </c>
      <c r="H63">
        <v>15.5509</v>
      </c>
    </row>
    <row r="64" spans="1:8" x14ac:dyDescent="0.45">
      <c r="A64" s="1">
        <v>43244.570741319447</v>
      </c>
      <c r="B64">
        <f t="shared" si="0"/>
        <v>3.1027638888917863</v>
      </c>
      <c r="C64">
        <v>15.6661</v>
      </c>
      <c r="D64">
        <v>15.209899999999999</v>
      </c>
      <c r="E64">
        <v>4.1539999999999999</v>
      </c>
      <c r="F64">
        <v>1.5305</v>
      </c>
      <c r="G64">
        <v>1.9298</v>
      </c>
      <c r="H64">
        <v>15.5488</v>
      </c>
    </row>
    <row r="65" spans="1:10" x14ac:dyDescent="0.45">
      <c r="A65" s="1">
        <v>43244.572825347219</v>
      </c>
      <c r="B65">
        <f t="shared" si="0"/>
        <v>3.1527805554214865</v>
      </c>
      <c r="C65">
        <v>15.668200000000001</v>
      </c>
      <c r="D65">
        <v>15.2029</v>
      </c>
      <c r="E65">
        <v>3.9841000000000002</v>
      </c>
      <c r="F65">
        <v>1.4857</v>
      </c>
      <c r="G65">
        <v>1.8552</v>
      </c>
      <c r="H65">
        <v>15.559900000000001</v>
      </c>
    </row>
    <row r="66" spans="1:10" x14ac:dyDescent="0.45">
      <c r="A66" s="1">
        <v>43244.574909490744</v>
      </c>
      <c r="B66">
        <f t="shared" si="0"/>
        <v>3.2028000000282191</v>
      </c>
      <c r="C66">
        <v>15.696</v>
      </c>
      <c r="D66">
        <v>15.212400000000001</v>
      </c>
      <c r="E66">
        <v>3.8719999999999999</v>
      </c>
      <c r="F66">
        <v>1.4396</v>
      </c>
      <c r="G66">
        <v>1.7887999999999999</v>
      </c>
      <c r="H66">
        <v>15.551299999999999</v>
      </c>
    </row>
    <row r="67" spans="1:10" x14ac:dyDescent="0.45">
      <c r="A67" s="1">
        <v>43244.576993634262</v>
      </c>
      <c r="B67">
        <f t="shared" ref="B67:B81" si="1">(A67-$A$2)*24</f>
        <v>3.2528194444603287</v>
      </c>
      <c r="C67">
        <v>15.678000000000001</v>
      </c>
      <c r="D67">
        <v>15.2136</v>
      </c>
      <c r="E67">
        <v>4.0174000000000003</v>
      </c>
      <c r="F67">
        <v>1.8654999999999999</v>
      </c>
      <c r="G67">
        <v>1.6062000000000001</v>
      </c>
      <c r="H67">
        <v>15.558199999999999</v>
      </c>
    </row>
    <row r="68" spans="1:10" x14ac:dyDescent="0.45">
      <c r="A68" s="1">
        <v>43244.579077662034</v>
      </c>
      <c r="B68">
        <f t="shared" si="1"/>
        <v>3.3028361109900288</v>
      </c>
      <c r="C68">
        <v>15.678800000000001</v>
      </c>
      <c r="D68">
        <v>15.2087</v>
      </c>
      <c r="E68">
        <v>3.7844000000000002</v>
      </c>
      <c r="F68">
        <v>1.6744000000000001</v>
      </c>
      <c r="G68">
        <v>2.0802</v>
      </c>
      <c r="H68">
        <v>15.564399999999999</v>
      </c>
    </row>
    <row r="69" spans="1:10" x14ac:dyDescent="0.45">
      <c r="A69" s="1">
        <v>43244.581161805552</v>
      </c>
      <c r="B69">
        <f t="shared" si="1"/>
        <v>3.3528555554221384</v>
      </c>
      <c r="C69">
        <v>15.6837</v>
      </c>
      <c r="D69">
        <v>15.2173</v>
      </c>
      <c r="E69">
        <v>3.6333000000000002</v>
      </c>
      <c r="F69">
        <v>1.5704</v>
      </c>
      <c r="G69">
        <v>1.9363999999999999</v>
      </c>
      <c r="H69">
        <v>15.5497</v>
      </c>
    </row>
    <row r="70" spans="1:10" x14ac:dyDescent="0.45">
      <c r="A70" s="1">
        <v>43244.583245717593</v>
      </c>
      <c r="B70">
        <f t="shared" si="1"/>
        <v>3.4028694443986751</v>
      </c>
      <c r="C70">
        <v>15.6518</v>
      </c>
      <c r="D70">
        <v>15.210699999999999</v>
      </c>
      <c r="E70">
        <v>4.0365000000000002</v>
      </c>
      <c r="F70">
        <v>1.498</v>
      </c>
      <c r="G70">
        <v>1.8651</v>
      </c>
      <c r="H70">
        <v>15.5558</v>
      </c>
    </row>
    <row r="71" spans="1:10" x14ac:dyDescent="0.45">
      <c r="A71" s="1">
        <v>43244.585329513888</v>
      </c>
      <c r="B71">
        <f t="shared" si="1"/>
        <v>3.4528805554728024</v>
      </c>
      <c r="C71">
        <v>15.496499999999999</v>
      </c>
      <c r="D71">
        <v>15.209099999999999</v>
      </c>
      <c r="E71">
        <v>4.0373000000000001</v>
      </c>
      <c r="F71">
        <v>1.3751</v>
      </c>
      <c r="G71">
        <v>1.8552</v>
      </c>
      <c r="H71">
        <v>15.5603</v>
      </c>
      <c r="J71">
        <f>AVERAGE(E42:E81)</f>
        <v>4.2472825000000007</v>
      </c>
    </row>
    <row r="72" spans="1:10" x14ac:dyDescent="0.45">
      <c r="A72" s="1">
        <v>43244.587413425928</v>
      </c>
      <c r="B72">
        <f t="shared" si="1"/>
        <v>3.5028944444493391</v>
      </c>
      <c r="C72">
        <v>15.3706</v>
      </c>
      <c r="D72">
        <v>15.2136</v>
      </c>
      <c r="E72">
        <v>4.0675999999999997</v>
      </c>
      <c r="F72">
        <v>1.4672000000000001</v>
      </c>
      <c r="G72">
        <v>1.7645</v>
      </c>
      <c r="H72">
        <v>15.5619</v>
      </c>
    </row>
    <row r="73" spans="1:10" x14ac:dyDescent="0.45">
      <c r="A73" s="1">
        <v>43244.5894974537</v>
      </c>
      <c r="B73">
        <f t="shared" si="1"/>
        <v>3.5529111109790392</v>
      </c>
      <c r="C73">
        <v>15.291700000000001</v>
      </c>
      <c r="D73">
        <v>15.2037</v>
      </c>
      <c r="E73">
        <v>3.9933000000000001</v>
      </c>
      <c r="F73">
        <v>1.4191</v>
      </c>
      <c r="G73">
        <v>1.7653000000000001</v>
      </c>
      <c r="H73">
        <v>15.5578</v>
      </c>
    </row>
    <row r="74" spans="1:10" x14ac:dyDescent="0.45">
      <c r="A74" s="1">
        <v>43244.591581597226</v>
      </c>
      <c r="B74">
        <f t="shared" si="1"/>
        <v>3.6029305555857718</v>
      </c>
      <c r="C74">
        <v>15.142899999999999</v>
      </c>
      <c r="D74">
        <v>15.2074</v>
      </c>
      <c r="E74">
        <v>4.0758999999999999</v>
      </c>
      <c r="F74">
        <v>1.4745999999999999</v>
      </c>
      <c r="G74">
        <v>1.6902999999999999</v>
      </c>
      <c r="H74">
        <v>15.552899999999999</v>
      </c>
    </row>
    <row r="75" spans="1:10" x14ac:dyDescent="0.45">
      <c r="A75" s="1">
        <v>43244.593665509259</v>
      </c>
      <c r="B75">
        <f t="shared" si="1"/>
        <v>3.6529444443876855</v>
      </c>
      <c r="C75">
        <v>15.071</v>
      </c>
      <c r="D75">
        <v>15.1996</v>
      </c>
      <c r="E75">
        <v>3.9302000000000001</v>
      </c>
      <c r="F75">
        <v>1.3607</v>
      </c>
      <c r="G75">
        <v>1.7373000000000001</v>
      </c>
      <c r="H75">
        <v>15.5562</v>
      </c>
    </row>
    <row r="76" spans="1:10" x14ac:dyDescent="0.45">
      <c r="A76" s="1">
        <v>43244.595749768516</v>
      </c>
      <c r="B76">
        <f t="shared" si="1"/>
        <v>3.7029666665475816</v>
      </c>
      <c r="C76">
        <v>15.0068</v>
      </c>
      <c r="D76">
        <v>15.2136</v>
      </c>
      <c r="E76">
        <v>3.8795000000000002</v>
      </c>
      <c r="F76">
        <v>1.3599000000000001</v>
      </c>
      <c r="G76">
        <v>1.7042999999999999</v>
      </c>
      <c r="H76">
        <v>15.5672</v>
      </c>
    </row>
    <row r="77" spans="1:10" x14ac:dyDescent="0.45">
      <c r="A77" s="1">
        <v>43244.597833796295</v>
      </c>
      <c r="B77">
        <f t="shared" si="1"/>
        <v>3.7529833332519047</v>
      </c>
      <c r="C77">
        <v>14.849500000000001</v>
      </c>
      <c r="D77">
        <v>15.216900000000001</v>
      </c>
      <c r="E77">
        <v>4.2008999999999999</v>
      </c>
      <c r="F77">
        <v>1.6061000000000001</v>
      </c>
      <c r="G77">
        <v>1.8295999999999999</v>
      </c>
      <c r="H77">
        <v>15.552099999999999</v>
      </c>
    </row>
    <row r="78" spans="1:10" x14ac:dyDescent="0.45">
      <c r="A78" s="1">
        <v>43244.599917708336</v>
      </c>
      <c r="B78">
        <f t="shared" si="1"/>
        <v>3.8029972222284414</v>
      </c>
      <c r="C78">
        <v>14.593999999999999</v>
      </c>
      <c r="D78">
        <v>15.206200000000001</v>
      </c>
      <c r="E78">
        <v>4.4907000000000004</v>
      </c>
      <c r="F78">
        <v>2.1541000000000001</v>
      </c>
      <c r="G78">
        <v>3.7867999999999999</v>
      </c>
      <c r="H78">
        <v>15.5603</v>
      </c>
    </row>
    <row r="79" spans="1:10" x14ac:dyDescent="0.45">
      <c r="A79" s="1">
        <v>43244.602001851854</v>
      </c>
      <c r="B79">
        <f t="shared" si="1"/>
        <v>3.853016666660551</v>
      </c>
      <c r="C79">
        <v>14.1097</v>
      </c>
      <c r="D79">
        <v>15.2157</v>
      </c>
      <c r="E79">
        <v>5.5852000000000004</v>
      </c>
      <c r="F79">
        <v>1.1440999999999999</v>
      </c>
      <c r="G79">
        <v>3.3473999999999999</v>
      </c>
      <c r="H79">
        <v>15.555</v>
      </c>
    </row>
    <row r="80" spans="1:10" x14ac:dyDescent="0.45">
      <c r="A80" s="1">
        <v>43244.604085995372</v>
      </c>
      <c r="B80">
        <f t="shared" si="1"/>
        <v>3.9030361110926606</v>
      </c>
      <c r="C80">
        <v>13.8893</v>
      </c>
      <c r="D80">
        <v>15.2041</v>
      </c>
      <c r="E80">
        <v>5.7007000000000003</v>
      </c>
      <c r="F80">
        <v>0.95050000000000001</v>
      </c>
      <c r="G80">
        <v>2.9781</v>
      </c>
      <c r="H80">
        <v>15.5566</v>
      </c>
    </row>
    <row r="81" spans="1:8" x14ac:dyDescent="0.45">
      <c r="A81" s="1">
        <v>43244.606170023151</v>
      </c>
      <c r="B81">
        <f t="shared" si="1"/>
        <v>3.9530527777969837</v>
      </c>
      <c r="C81">
        <v>13.568899999999999</v>
      </c>
      <c r="D81">
        <v>15.2029</v>
      </c>
      <c r="E81">
        <v>5.5433000000000003</v>
      </c>
      <c r="F81">
        <v>1.1930000000000001</v>
      </c>
      <c r="G81">
        <v>2.8144</v>
      </c>
      <c r="H81">
        <v>15.554600000000001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I9" sqref="A1:XFD1048576"/>
    </sheetView>
  </sheetViews>
  <sheetFormatPr defaultRowHeight="14.25" x14ac:dyDescent="0.45"/>
  <cols>
    <col min="11" max="11" width="11.265625" bestFit="1" customWidth="1"/>
    <col min="12" max="12" width="11.59765625" bestFit="1" customWidth="1"/>
  </cols>
  <sheetData>
    <row r="1" spans="1:14" ht="15.75" x14ac:dyDescent="0.5">
      <c r="A1" s="5"/>
      <c r="B1" s="5"/>
      <c r="C1" s="5" t="s">
        <v>10</v>
      </c>
      <c r="D1" s="5"/>
      <c r="E1" s="5" t="s">
        <v>11</v>
      </c>
      <c r="F1" s="4"/>
      <c r="G1" s="4"/>
    </row>
    <row r="2" spans="1:14" ht="15.75" x14ac:dyDescent="0.5">
      <c r="A2" s="5" t="s">
        <v>12</v>
      </c>
      <c r="B2" s="6">
        <v>0.5</v>
      </c>
      <c r="C2" s="5" t="s">
        <v>13</v>
      </c>
      <c r="D2" s="7">
        <f>B2/100^3*1^2/60</f>
        <v>8.3333333333333335E-9</v>
      </c>
      <c r="E2" s="5" t="s">
        <v>14</v>
      </c>
      <c r="F2" s="8"/>
      <c r="G2" s="7" t="s">
        <v>15</v>
      </c>
      <c r="H2" s="2"/>
      <c r="L2" t="s">
        <v>16</v>
      </c>
    </row>
    <row r="3" spans="1:14" ht="15.75" x14ac:dyDescent="0.5">
      <c r="A3" s="5" t="s">
        <v>17</v>
      </c>
      <c r="B3" s="5"/>
      <c r="C3" s="5"/>
      <c r="D3" s="2">
        <f>(D2*D6*D7)/(D5*D4)</f>
        <v>5.1702100862181748E-15</v>
      </c>
      <c r="E3" s="5" t="s">
        <v>18</v>
      </c>
      <c r="F3" s="9"/>
      <c r="G3" s="7">
        <f>D3*1013000000000</f>
        <v>5.237422817339011E-3</v>
      </c>
      <c r="H3" s="2" t="s">
        <v>19</v>
      </c>
    </row>
    <row r="4" spans="1:14" ht="15.75" x14ac:dyDescent="0.5">
      <c r="A4" s="5" t="s">
        <v>20</v>
      </c>
      <c r="B4" s="6">
        <v>1.7669999999999999</v>
      </c>
      <c r="C4" s="5" t="s">
        <v>21</v>
      </c>
      <c r="D4" s="7">
        <f>B4*2.54^2/100^2</f>
        <v>1.13999772E-3</v>
      </c>
      <c r="E4" s="5" t="s">
        <v>18</v>
      </c>
      <c r="F4" s="10"/>
      <c r="G4" s="7">
        <f>G3*1000</f>
        <v>5.2374228173390112</v>
      </c>
      <c r="H4" s="2" t="s">
        <v>22</v>
      </c>
      <c r="K4" s="13" t="s">
        <v>23</v>
      </c>
      <c r="L4" s="13"/>
    </row>
    <row r="5" spans="1:14" ht="15.75" x14ac:dyDescent="0.5">
      <c r="A5" s="5" t="s">
        <v>24</v>
      </c>
      <c r="B5" s="11">
        <v>18.23</v>
      </c>
      <c r="C5" s="5" t="s">
        <v>25</v>
      </c>
      <c r="D5" s="7">
        <f>B5*6894.8</f>
        <v>125692.20400000001</v>
      </c>
      <c r="E5" s="5" t="s">
        <v>26</v>
      </c>
      <c r="F5" s="4"/>
      <c r="G5" s="5"/>
      <c r="H5" s="2"/>
      <c r="K5" s="14" t="s">
        <v>2</v>
      </c>
      <c r="L5" s="14"/>
      <c r="M5" s="13" t="s">
        <v>3</v>
      </c>
      <c r="N5" s="13"/>
    </row>
    <row r="6" spans="1:14" ht="15.75" x14ac:dyDescent="0.5">
      <c r="A6" s="5" t="s">
        <v>27</v>
      </c>
      <c r="B6" s="11">
        <v>1</v>
      </c>
      <c r="C6" s="5" t="s">
        <v>28</v>
      </c>
      <c r="D6" s="7">
        <f>B6/1000</f>
        <v>1E-3</v>
      </c>
      <c r="E6" s="5" t="s">
        <v>29</v>
      </c>
      <c r="F6" s="4"/>
      <c r="G6" s="4"/>
      <c r="H6" t="s">
        <v>4</v>
      </c>
      <c r="I6" t="s">
        <v>5</v>
      </c>
      <c r="J6" t="s">
        <v>35</v>
      </c>
      <c r="K6" t="s">
        <v>36</v>
      </c>
      <c r="L6" t="s">
        <v>37</v>
      </c>
      <c r="M6" s="3" t="s">
        <v>8</v>
      </c>
    </row>
    <row r="7" spans="1:14" ht="15.75" x14ac:dyDescent="0.5">
      <c r="A7" s="5" t="s">
        <v>30</v>
      </c>
      <c r="B7" s="11">
        <v>3.5</v>
      </c>
      <c r="C7" s="5" t="s">
        <v>31</v>
      </c>
      <c r="D7" s="7">
        <f>B7*2.54/100</f>
        <v>8.8900000000000007E-2</v>
      </c>
      <c r="E7" s="5" t="s">
        <v>32</v>
      </c>
      <c r="F7" s="4"/>
      <c r="G7" s="4"/>
      <c r="H7">
        <v>1</v>
      </c>
      <c r="I7">
        <v>0.5</v>
      </c>
      <c r="J7">
        <v>18.23</v>
      </c>
      <c r="K7">
        <f>J7*6894.8</f>
        <v>125692.20400000001</v>
      </c>
      <c r="L7">
        <f>I7/100^3*1^2/60</f>
        <v>8.3333333333333335E-9</v>
      </c>
      <c r="M7">
        <f>(L7*$D$6*$D$7)/($D$3*$D$4*K7)</f>
        <v>1.0000000000000002</v>
      </c>
    </row>
    <row r="8" spans="1:14" x14ac:dyDescent="0.45">
      <c r="G8" s="3"/>
      <c r="H8">
        <f>(I8)/(I8+I16)</f>
        <v>0.5</v>
      </c>
      <c r="I8" s="3">
        <v>0.1</v>
      </c>
      <c r="J8">
        <v>4.2469999999999999</v>
      </c>
      <c r="K8">
        <f>J8*6894.8</f>
        <v>29282.2156</v>
      </c>
      <c r="L8">
        <f>I8/100^3*1^2/60</f>
        <v>1.6666666666666669E-9</v>
      </c>
      <c r="M8">
        <f>(L8*$D$6*$D$7)/($D$3*$D$4*K8)</f>
        <v>0.858488344713916</v>
      </c>
    </row>
    <row r="9" spans="1:14" x14ac:dyDescent="0.45">
      <c r="H9">
        <f t="shared" ref="H9:H11" si="0">(I9)/(I9+I17)</f>
        <v>0.2</v>
      </c>
      <c r="I9">
        <v>0.1</v>
      </c>
      <c r="J9">
        <v>2</v>
      </c>
      <c r="K9">
        <f t="shared" ref="K9:K11" si="1">J9*6894.8</f>
        <v>13789.6</v>
      </c>
      <c r="L9">
        <f>I9/100^3*1^2/60</f>
        <v>1.6666666666666669E-9</v>
      </c>
      <c r="M9">
        <f>(L9*$D$6*$D$7)/($D$3*$D$4*K9)</f>
        <v>1.8230000000000006</v>
      </c>
    </row>
    <row r="10" spans="1:14" x14ac:dyDescent="0.45">
      <c r="H10" t="e">
        <f t="shared" si="0"/>
        <v>#DIV/0!</v>
      </c>
      <c r="K10">
        <f t="shared" si="1"/>
        <v>0</v>
      </c>
      <c r="L10">
        <f>I10/100^3*1^2/60</f>
        <v>0</v>
      </c>
      <c r="M10" t="e">
        <f t="shared" ref="M10:M11" si="2">(L10*$D$6*$D$7)/($D$3*$D$4*K10)</f>
        <v>#DIV/0!</v>
      </c>
    </row>
    <row r="11" spans="1:14" x14ac:dyDescent="0.45">
      <c r="H11" t="e">
        <f t="shared" si="0"/>
        <v>#DIV/0!</v>
      </c>
      <c r="K11">
        <f t="shared" si="1"/>
        <v>0</v>
      </c>
      <c r="L11">
        <f>I11/100^3*1^2/60</f>
        <v>0</v>
      </c>
      <c r="M11" t="e">
        <f t="shared" si="2"/>
        <v>#DIV/0!</v>
      </c>
    </row>
    <row r="14" spans="1:14" x14ac:dyDescent="0.45">
      <c r="G14" s="3"/>
      <c r="H14" s="3" t="s">
        <v>34</v>
      </c>
      <c r="I14" s="3" t="s">
        <v>9</v>
      </c>
      <c r="J14" t="s">
        <v>6</v>
      </c>
      <c r="K14" t="s">
        <v>7</v>
      </c>
      <c r="L14" s="13" t="s">
        <v>8</v>
      </c>
      <c r="M14" s="13"/>
    </row>
    <row r="15" spans="1:14" x14ac:dyDescent="0.45">
      <c r="H15">
        <v>0</v>
      </c>
      <c r="I15">
        <v>0</v>
      </c>
      <c r="J15">
        <v>0</v>
      </c>
      <c r="K15">
        <v>0</v>
      </c>
      <c r="L15">
        <f>I15/100^3*1^2/60</f>
        <v>0</v>
      </c>
      <c r="M15">
        <v>0</v>
      </c>
    </row>
    <row r="16" spans="1:14" ht="17.649999999999999" x14ac:dyDescent="0.5">
      <c r="B16" s="12"/>
      <c r="H16">
        <f>1-H8</f>
        <v>0.5</v>
      </c>
      <c r="I16">
        <v>0.1</v>
      </c>
      <c r="J16">
        <v>4.2469999999999999</v>
      </c>
      <c r="K16">
        <f>J16*6894.8</f>
        <v>29282.2156</v>
      </c>
      <c r="L16">
        <f>I16/100^3*1^2/60</f>
        <v>1.6666666666666669E-9</v>
      </c>
      <c r="M16">
        <f>(L16*$D$17*$D$7)/($D$3*$D$4*K16)</f>
        <v>8.8424299505533346E-3</v>
      </c>
      <c r="N16" s="4"/>
    </row>
    <row r="17" spans="2:14" ht="15.75" x14ac:dyDescent="0.5">
      <c r="B17" t="s">
        <v>33</v>
      </c>
      <c r="C17">
        <v>1.03E-2</v>
      </c>
      <c r="D17">
        <f>C17/1000</f>
        <v>1.03E-5</v>
      </c>
      <c r="E17" t="s">
        <v>29</v>
      </c>
      <c r="H17">
        <f t="shared" ref="H17:H19" si="3">1-H9</f>
        <v>0.8</v>
      </c>
      <c r="I17">
        <v>0.4</v>
      </c>
      <c r="J17">
        <v>2</v>
      </c>
      <c r="K17">
        <f>J17*6894.8</f>
        <v>13789.6</v>
      </c>
      <c r="L17">
        <f>I17/100^3*1^2/60</f>
        <v>6.6666666666666676E-9</v>
      </c>
      <c r="M17">
        <f>(L17*$D$17*$D$7)/($D$3*$D$4*K17)</f>
        <v>7.510760000000001E-2</v>
      </c>
      <c r="N17" s="4"/>
    </row>
    <row r="18" spans="2:14" ht="15.75" x14ac:dyDescent="0.5">
      <c r="H18" t="e">
        <f t="shared" si="3"/>
        <v>#DIV/0!</v>
      </c>
      <c r="L18">
        <f>I18/100^3*1^2/60</f>
        <v>0</v>
      </c>
      <c r="M18" t="e">
        <f t="shared" ref="M18:M19" si="4">(L18*$D$17*$D$7)/($D$3*$D$4*K18)</f>
        <v>#DIV/0!</v>
      </c>
      <c r="N18" s="4"/>
    </row>
    <row r="19" spans="2:14" ht="15.75" x14ac:dyDescent="0.5">
      <c r="H19" t="e">
        <f t="shared" si="3"/>
        <v>#DIV/0!</v>
      </c>
      <c r="L19">
        <f>I19/100^3*1^2/60</f>
        <v>0</v>
      </c>
      <c r="M19" t="e">
        <f t="shared" si="4"/>
        <v>#DIV/0!</v>
      </c>
      <c r="N19" s="4"/>
    </row>
    <row r="20" spans="2:14" ht="15.75" x14ac:dyDescent="0.5">
      <c r="K20" s="4"/>
      <c r="L20" s="10"/>
      <c r="M20" s="4"/>
      <c r="N20" s="10"/>
    </row>
    <row r="21" spans="2:14" ht="15.75" x14ac:dyDescent="0.5">
      <c r="K21" s="4"/>
      <c r="L21" s="10"/>
      <c r="M21" s="4"/>
      <c r="N21" s="10"/>
    </row>
  </sheetData>
  <mergeCells count="4">
    <mergeCell ref="M5:N5"/>
    <mergeCell ref="L14:M14"/>
    <mergeCell ref="K4:L4"/>
    <mergeCell ref="K5:L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2018-06-12T15:52:46Z</dcterms:modified>
</cp:coreProperties>
</file>