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hannon\All_Access\GeoMechanics_Lab\Pressure Core Center\Quantitative Degassing\Saturation calculations\Volumes\Process 2\7FB\"/>
    </mc:Choice>
  </mc:AlternateContent>
  <bookViews>
    <workbookView xWindow="0" yWindow="0" windowWidth="22725" windowHeight="10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6" i="1"/>
  <c r="B17" i="1"/>
  <c r="B16" i="1"/>
  <c r="C11" i="1"/>
  <c r="C10" i="1"/>
  <c r="C9" i="1"/>
  <c r="C8" i="1"/>
  <c r="C7" i="1"/>
  <c r="C6" i="1"/>
  <c r="C5" i="1"/>
  <c r="C4" i="1"/>
  <c r="C3" i="1"/>
  <c r="C2" i="1"/>
  <c r="G14" i="1"/>
  <c r="H13" i="1"/>
  <c r="G13" i="1"/>
  <c r="M54" i="1"/>
  <c r="L55" i="1"/>
  <c r="L54" i="1"/>
  <c r="M10" i="1"/>
  <c r="R22" i="1"/>
  <c r="Q23" i="1"/>
  <c r="Q22" i="1"/>
  <c r="R3" i="1"/>
  <c r="R2" i="1"/>
  <c r="L18" i="1"/>
  <c r="B14" i="1"/>
  <c r="B3" i="1"/>
</calcChain>
</file>

<file path=xl/sharedStrings.xml><?xml version="1.0" encoding="utf-8"?>
<sst xmlns="http://schemas.openxmlformats.org/spreadsheetml/2006/main" count="21" uniqueCount="6">
  <si>
    <t>Diameter</t>
  </si>
  <si>
    <t>Length</t>
  </si>
  <si>
    <t xml:space="preserve">Diameter </t>
  </si>
  <si>
    <t>Radius</t>
  </si>
  <si>
    <t>Volume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</si>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</sst>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topLeftCell="B1" workbookViewId="0">
      <selection activeCell="C25" sqref="C25"/>
    </sheetView>
  </sheetViews>
  <sheetFormatPr defaultRowHeight="15" x14ac:dyDescent="0.25"/>
  <sheetData>
    <row r="1" spans="1:18" x14ac:dyDescent="0.25">
      <c r="B1" t="s">
        <v>0</v>
      </c>
      <c r="C1" t="s">
        <v>1</v>
      </c>
      <c r="G1" t="s">
        <v>0</v>
      </c>
      <c r="H1" t="s">
        <v>1</v>
      </c>
      <c r="L1" t="s">
        <v>0</v>
      </c>
      <c r="M1" t="s">
        <v>1</v>
      </c>
      <c r="Q1" t="s">
        <v>2</v>
      </c>
      <c r="R1" t="s">
        <v>1</v>
      </c>
    </row>
    <row r="2" spans="1:18" x14ac:dyDescent="0.25">
      <c r="A2">
        <v>19.100000000000001</v>
      </c>
      <c r="B2">
        <v>4.5999999999999996</v>
      </c>
      <c r="C2">
        <f>6.94-0.78</f>
        <v>6.16</v>
      </c>
      <c r="F2">
        <v>25.6</v>
      </c>
      <c r="G2">
        <v>4.24</v>
      </c>
      <c r="H2">
        <v>2.2999999999999998</v>
      </c>
      <c r="K2">
        <v>28.1</v>
      </c>
      <c r="L2">
        <v>4.3899999999999997</v>
      </c>
      <c r="M2">
        <v>25.43</v>
      </c>
      <c r="P2">
        <v>53.6</v>
      </c>
      <c r="Q2">
        <v>4.25</v>
      </c>
      <c r="R2">
        <f>9.3-0.37</f>
        <v>8.9300000000000015</v>
      </c>
    </row>
    <row r="3" spans="1:18" x14ac:dyDescent="0.25">
      <c r="A3">
        <v>19.600000000000001</v>
      </c>
      <c r="B3">
        <f>4.49-0.56-0.28</f>
        <v>3.6500000000000004</v>
      </c>
      <c r="C3">
        <f>6.94-0.19-0.15</f>
        <v>6.6</v>
      </c>
      <c r="F3">
        <v>26.1</v>
      </c>
      <c r="G3">
        <v>4.45</v>
      </c>
      <c r="H3">
        <v>2.2999999999999998</v>
      </c>
      <c r="K3">
        <v>28.6</v>
      </c>
      <c r="L3">
        <v>4.2699999999999996</v>
      </c>
      <c r="M3">
        <v>25.43</v>
      </c>
      <c r="P3">
        <v>54.1</v>
      </c>
      <c r="Q3">
        <v>4.41</v>
      </c>
      <c r="R3">
        <f>9.4-0.22-0.09</f>
        <v>9.09</v>
      </c>
    </row>
    <row r="4" spans="1:18" x14ac:dyDescent="0.25">
      <c r="A4">
        <v>20.100000000000001</v>
      </c>
      <c r="B4">
        <v>4.54</v>
      </c>
      <c r="C4">
        <f>6.94-0.14</f>
        <v>6.8000000000000007</v>
      </c>
      <c r="F4">
        <v>26.6</v>
      </c>
      <c r="G4">
        <v>4.42</v>
      </c>
      <c r="H4">
        <v>2.2999999999999998</v>
      </c>
      <c r="K4">
        <v>29.1</v>
      </c>
      <c r="L4">
        <v>4.5199999999999996</v>
      </c>
      <c r="M4">
        <v>25.43</v>
      </c>
      <c r="P4">
        <v>54.6</v>
      </c>
      <c r="Q4">
        <v>4.59</v>
      </c>
      <c r="R4">
        <v>9.44</v>
      </c>
    </row>
    <row r="5" spans="1:18" x14ac:dyDescent="0.25">
      <c r="A5">
        <v>20.6</v>
      </c>
      <c r="B5">
        <v>4.53</v>
      </c>
      <c r="C5">
        <f>6.94-0.09-0.14</f>
        <v>6.7100000000000009</v>
      </c>
      <c r="F5">
        <v>27.1</v>
      </c>
      <c r="G5">
        <v>3.99</v>
      </c>
      <c r="H5">
        <v>2.2999999999999998</v>
      </c>
      <c r="K5">
        <v>29.6</v>
      </c>
      <c r="L5">
        <v>4.59</v>
      </c>
      <c r="M5">
        <v>25.43</v>
      </c>
      <c r="P5">
        <v>55.1</v>
      </c>
      <c r="Q5">
        <v>4.5999999999999996</v>
      </c>
      <c r="R5">
        <v>9.5500000000000007</v>
      </c>
    </row>
    <row r="6" spans="1:18" x14ac:dyDescent="0.25">
      <c r="A6">
        <v>21.1</v>
      </c>
      <c r="B6">
        <v>4.5</v>
      </c>
      <c r="C6">
        <f>6.94-0.13-0.08-0.15</f>
        <v>6.58</v>
      </c>
      <c r="F6">
        <v>27.6</v>
      </c>
      <c r="G6">
        <v>3.39</v>
      </c>
      <c r="H6">
        <v>2.2999999999999998</v>
      </c>
      <c r="K6">
        <v>30.1</v>
      </c>
      <c r="L6">
        <v>4.28</v>
      </c>
      <c r="M6">
        <v>25.43</v>
      </c>
      <c r="P6">
        <v>55.6</v>
      </c>
      <c r="Q6">
        <v>4.58</v>
      </c>
      <c r="R6">
        <v>9.6199999999999992</v>
      </c>
    </row>
    <row r="7" spans="1:18" x14ac:dyDescent="0.25">
      <c r="A7">
        <v>21.6</v>
      </c>
      <c r="B7">
        <v>4.5</v>
      </c>
      <c r="C7">
        <f>6.94-0.65-0.14</f>
        <v>6.15</v>
      </c>
      <c r="H7">
        <v>2.2999999999999998</v>
      </c>
      <c r="K7">
        <v>30.6</v>
      </c>
      <c r="L7">
        <v>4.4800000000000004</v>
      </c>
      <c r="M7">
        <v>25.41</v>
      </c>
      <c r="P7">
        <v>56.1</v>
      </c>
      <c r="Q7">
        <v>4.71</v>
      </c>
      <c r="R7">
        <v>9.6199999999999992</v>
      </c>
    </row>
    <row r="8" spans="1:18" x14ac:dyDescent="0.25">
      <c r="A8">
        <v>22.1</v>
      </c>
      <c r="B8">
        <v>4.46</v>
      </c>
      <c r="C8">
        <f>6.94-0.58-0.12</f>
        <v>6.24</v>
      </c>
      <c r="H8">
        <v>2.2999999999999998</v>
      </c>
      <c r="K8">
        <v>31.1</v>
      </c>
      <c r="L8">
        <v>4.21</v>
      </c>
      <c r="M8">
        <v>24.64</v>
      </c>
      <c r="P8">
        <v>56.6</v>
      </c>
      <c r="Q8">
        <v>4.6900000000000004</v>
      </c>
      <c r="R8">
        <v>9.5500000000000007</v>
      </c>
    </row>
    <row r="9" spans="1:18" x14ac:dyDescent="0.25">
      <c r="A9">
        <v>22.6</v>
      </c>
      <c r="B9">
        <v>4.5199999999999996</v>
      </c>
      <c r="C9">
        <f>6.94-0.45</f>
        <v>6.49</v>
      </c>
      <c r="H9">
        <v>2.2999999999999998</v>
      </c>
      <c r="K9">
        <v>31.6</v>
      </c>
      <c r="L9">
        <v>3.99</v>
      </c>
      <c r="M9">
        <v>24.18</v>
      </c>
      <c r="P9">
        <v>57.1</v>
      </c>
      <c r="Q9">
        <v>4.75</v>
      </c>
      <c r="R9">
        <v>9.24</v>
      </c>
    </row>
    <row r="10" spans="1:18" x14ac:dyDescent="0.25">
      <c r="A10">
        <v>23.1</v>
      </c>
      <c r="B10">
        <v>4.54</v>
      </c>
      <c r="C10">
        <f>6.94-0.31</f>
        <v>6.6300000000000008</v>
      </c>
      <c r="H10">
        <v>2.2999999999999998</v>
      </c>
      <c r="K10">
        <v>32.1</v>
      </c>
      <c r="L10">
        <v>3.9</v>
      </c>
      <c r="M10">
        <f>24-1.29-0.24-1.18-0.89-0.41-0.31-0.67-0.31</f>
        <v>18.700000000000003</v>
      </c>
      <c r="P10">
        <v>57.6</v>
      </c>
      <c r="Q10">
        <v>4.6500000000000004</v>
      </c>
      <c r="R10">
        <v>8.68</v>
      </c>
    </row>
    <row r="11" spans="1:18" x14ac:dyDescent="0.25">
      <c r="A11">
        <v>23.6</v>
      </c>
      <c r="B11">
        <v>4.51</v>
      </c>
      <c r="C11">
        <f>6.94-0.12-0.06</f>
        <v>6.7600000000000007</v>
      </c>
      <c r="H11">
        <v>1.25</v>
      </c>
      <c r="K11">
        <v>32.6</v>
      </c>
      <c r="L11">
        <v>4.45</v>
      </c>
      <c r="P11">
        <v>58.1</v>
      </c>
      <c r="Q11">
        <v>4.5999999999999996</v>
      </c>
      <c r="R11">
        <v>7.54</v>
      </c>
    </row>
    <row r="12" spans="1:18" x14ac:dyDescent="0.25">
      <c r="A12">
        <v>24.1</v>
      </c>
      <c r="B12">
        <v>4.4800000000000004</v>
      </c>
      <c r="K12">
        <v>33.1</v>
      </c>
      <c r="L12">
        <v>4.5599999999999996</v>
      </c>
      <c r="P12">
        <v>58.6</v>
      </c>
      <c r="Q12">
        <v>4.58</v>
      </c>
    </row>
    <row r="13" spans="1:18" x14ac:dyDescent="0.25">
      <c r="A13">
        <v>24.6</v>
      </c>
      <c r="B13">
        <v>4.5</v>
      </c>
      <c r="F13" t="s">
        <v>0</v>
      </c>
      <c r="G13">
        <f>AVERAGE(G1:G6)</f>
        <v>4.0980000000000008</v>
      </c>
      <c r="H13">
        <f>AVERAGE(H2:H11)</f>
        <v>2.1950000000000003</v>
      </c>
      <c r="K13">
        <v>33.6</v>
      </c>
      <c r="L13">
        <v>4.45</v>
      </c>
      <c r="P13">
        <v>59.1</v>
      </c>
      <c r="Q13">
        <v>4.5999999999999996</v>
      </c>
    </row>
    <row r="14" spans="1:18" x14ac:dyDescent="0.25">
      <c r="A14">
        <v>25.1</v>
      </c>
      <c r="B14">
        <f>1.61+1.36</f>
        <v>2.97</v>
      </c>
      <c r="F14" t="s">
        <v>3</v>
      </c>
      <c r="G14">
        <f>G13/2</f>
        <v>2.0490000000000004</v>
      </c>
      <c r="K14">
        <v>34.1</v>
      </c>
      <c r="L14">
        <v>4.54</v>
      </c>
      <c r="P14">
        <v>59.6</v>
      </c>
      <c r="Q14">
        <v>4.5999999999999996</v>
      </c>
    </row>
    <row r="15" spans="1:18" x14ac:dyDescent="0.25">
      <c r="K15">
        <v>34.6</v>
      </c>
      <c r="L15">
        <v>4.51</v>
      </c>
      <c r="P15">
        <v>60.1</v>
      </c>
      <c r="Q15">
        <v>4.59</v>
      </c>
    </row>
    <row r="16" spans="1:18" x14ac:dyDescent="0.25">
      <c r="A16" t="s">
        <v>0</v>
      </c>
      <c r="B16">
        <f>AVERAGE(B2:B14)</f>
        <v>4.3307692307692305</v>
      </c>
      <c r="C16">
        <f>AVERAGE(C2:C11)</f>
        <v>6.5120000000000005</v>
      </c>
      <c r="F16" t="s">
        <v>4</v>
      </c>
      <c r="G16">
        <v>28.937000000000001</v>
      </c>
      <c r="K16">
        <v>35.1</v>
      </c>
      <c r="L16">
        <v>4.53</v>
      </c>
      <c r="P16">
        <v>60.6</v>
      </c>
      <c r="Q16">
        <v>4.6500000000000004</v>
      </c>
    </row>
    <row r="17" spans="1:18" x14ac:dyDescent="0.25">
      <c r="A17" t="s">
        <v>3</v>
      </c>
      <c r="B17">
        <f>B16/2</f>
        <v>2.1653846153846152</v>
      </c>
      <c r="K17">
        <v>35.6</v>
      </c>
      <c r="L17">
        <v>4.55</v>
      </c>
      <c r="P17">
        <v>61.1</v>
      </c>
      <c r="Q17">
        <v>4.41</v>
      </c>
    </row>
    <row r="18" spans="1:18" x14ac:dyDescent="0.25">
      <c r="K18">
        <v>36.1</v>
      </c>
      <c r="L18">
        <f>4.1+0.36</f>
        <v>4.46</v>
      </c>
      <c r="P18">
        <v>61.6</v>
      </c>
      <c r="Q18">
        <v>4.2699999999999996</v>
      </c>
    </row>
    <row r="19" spans="1:18" x14ac:dyDescent="0.25">
      <c r="A19" t="s">
        <v>4</v>
      </c>
      <c r="B19">
        <v>95.843000000000004</v>
      </c>
      <c r="K19">
        <v>36.6</v>
      </c>
      <c r="L19">
        <v>4.49</v>
      </c>
      <c r="P19">
        <v>62.1</v>
      </c>
      <c r="Q19">
        <v>3.89</v>
      </c>
    </row>
    <row r="20" spans="1:18" x14ac:dyDescent="0.25">
      <c r="G20">
        <v>6.94</v>
      </c>
      <c r="K20">
        <v>37.1</v>
      </c>
      <c r="L20">
        <v>4.3600000000000003</v>
      </c>
      <c r="P20">
        <v>62.6</v>
      </c>
      <c r="Q20">
        <v>3.02</v>
      </c>
    </row>
    <row r="21" spans="1:18" x14ac:dyDescent="0.25">
      <c r="K21">
        <v>37.6</v>
      </c>
      <c r="L21">
        <v>4.5999999999999996</v>
      </c>
    </row>
    <row r="22" spans="1:18" x14ac:dyDescent="0.25">
      <c r="K22">
        <v>38.1</v>
      </c>
      <c r="L22">
        <v>4.63</v>
      </c>
      <c r="P22" t="s">
        <v>0</v>
      </c>
      <c r="Q22">
        <f>AVERAGE(Q2:Q20)</f>
        <v>4.4442105263157892</v>
      </c>
      <c r="R22">
        <f>AVERAGE(R2:R11)</f>
        <v>9.1260000000000012</v>
      </c>
    </row>
    <row r="23" spans="1:18" x14ac:dyDescent="0.25">
      <c r="B23" t="s">
        <v>5</v>
      </c>
      <c r="C23">
        <f>B19+G16+Q25+L57</f>
        <v>625.16099999999994</v>
      </c>
      <c r="K23">
        <v>38.6</v>
      </c>
      <c r="L23">
        <v>4.6900000000000004</v>
      </c>
      <c r="P23" t="s">
        <v>3</v>
      </c>
      <c r="Q23">
        <f>Q22/2</f>
        <v>2.2221052631578946</v>
      </c>
    </row>
    <row r="24" spans="1:18" x14ac:dyDescent="0.25">
      <c r="K24">
        <v>39.1</v>
      </c>
      <c r="L24">
        <v>4.91</v>
      </c>
    </row>
    <row r="25" spans="1:18" x14ac:dyDescent="0.25">
      <c r="K25">
        <v>39.6</v>
      </c>
      <c r="L25">
        <v>4.32</v>
      </c>
      <c r="P25" t="s">
        <v>4</v>
      </c>
      <c r="Q25">
        <v>141.48099999999999</v>
      </c>
    </row>
    <row r="26" spans="1:18" x14ac:dyDescent="0.25">
      <c r="K26">
        <v>40.1</v>
      </c>
      <c r="L26">
        <v>4.29</v>
      </c>
    </row>
    <row r="27" spans="1:18" x14ac:dyDescent="0.25">
      <c r="K27">
        <v>40.6</v>
      </c>
      <c r="L27">
        <v>4.37</v>
      </c>
    </row>
    <row r="28" spans="1:18" x14ac:dyDescent="0.25">
      <c r="K28">
        <v>41.1</v>
      </c>
      <c r="L28">
        <v>3.94</v>
      </c>
      <c r="Q28">
        <v>34.67</v>
      </c>
    </row>
    <row r="29" spans="1:18" x14ac:dyDescent="0.25">
      <c r="K29">
        <v>41.6</v>
      </c>
      <c r="L29">
        <v>3.39</v>
      </c>
    </row>
    <row r="30" spans="1:18" x14ac:dyDescent="0.25">
      <c r="K30">
        <v>42.1</v>
      </c>
      <c r="L30">
        <v>4.16</v>
      </c>
    </row>
    <row r="31" spans="1:18" x14ac:dyDescent="0.25">
      <c r="K31">
        <v>42.6</v>
      </c>
      <c r="L31">
        <v>4.68</v>
      </c>
    </row>
    <row r="32" spans="1:18" x14ac:dyDescent="0.25">
      <c r="K32">
        <v>43.1</v>
      </c>
      <c r="L32">
        <v>4.79</v>
      </c>
    </row>
    <row r="33" spans="11:12" x14ac:dyDescent="0.25">
      <c r="K33">
        <v>43.6</v>
      </c>
      <c r="L33">
        <v>4.82</v>
      </c>
    </row>
    <row r="34" spans="11:12" x14ac:dyDescent="0.25">
      <c r="K34">
        <v>44.1</v>
      </c>
      <c r="L34">
        <v>4.8499999999999996</v>
      </c>
    </row>
    <row r="35" spans="11:12" x14ac:dyDescent="0.25">
      <c r="K35">
        <v>44.6</v>
      </c>
      <c r="L35">
        <v>4.55</v>
      </c>
    </row>
    <row r="36" spans="11:12" x14ac:dyDescent="0.25">
      <c r="K36">
        <v>45.1</v>
      </c>
      <c r="L36">
        <v>3.71</v>
      </c>
    </row>
    <row r="37" spans="11:12" x14ac:dyDescent="0.25">
      <c r="K37">
        <v>45.6</v>
      </c>
      <c r="L37">
        <v>4.63</v>
      </c>
    </row>
    <row r="38" spans="11:12" x14ac:dyDescent="0.25">
      <c r="K38">
        <v>46.1</v>
      </c>
      <c r="L38">
        <v>4.6900000000000004</v>
      </c>
    </row>
    <row r="39" spans="11:12" x14ac:dyDescent="0.25">
      <c r="K39">
        <v>46.6</v>
      </c>
      <c r="L39">
        <v>4.53</v>
      </c>
    </row>
    <row r="40" spans="11:12" x14ac:dyDescent="0.25">
      <c r="K40">
        <v>47.1</v>
      </c>
      <c r="L40">
        <v>4.24</v>
      </c>
    </row>
    <row r="41" spans="11:12" x14ac:dyDescent="0.25">
      <c r="K41">
        <v>47.6</v>
      </c>
      <c r="L41">
        <v>3.27</v>
      </c>
    </row>
    <row r="42" spans="11:12" x14ac:dyDescent="0.25">
      <c r="K42">
        <v>48.1</v>
      </c>
      <c r="L42">
        <v>3.41</v>
      </c>
    </row>
    <row r="43" spans="11:12" x14ac:dyDescent="0.25">
      <c r="K43">
        <v>48.6</v>
      </c>
      <c r="L43">
        <v>4.1399999999999997</v>
      </c>
    </row>
    <row r="44" spans="11:12" x14ac:dyDescent="0.25">
      <c r="K44">
        <v>49.1</v>
      </c>
      <c r="L44">
        <v>4.6100000000000003</v>
      </c>
    </row>
    <row r="45" spans="11:12" x14ac:dyDescent="0.25">
      <c r="K45">
        <v>49.6</v>
      </c>
      <c r="L45">
        <v>4.66</v>
      </c>
    </row>
    <row r="46" spans="11:12" x14ac:dyDescent="0.25">
      <c r="K46">
        <v>50.1</v>
      </c>
      <c r="L46">
        <v>4.68</v>
      </c>
    </row>
    <row r="47" spans="11:12" x14ac:dyDescent="0.25">
      <c r="K47">
        <v>50.6</v>
      </c>
      <c r="L47">
        <v>4.3899999999999997</v>
      </c>
    </row>
    <row r="48" spans="11:12" x14ac:dyDescent="0.25">
      <c r="K48">
        <v>51.1</v>
      </c>
      <c r="L48">
        <v>4.6399999999999997</v>
      </c>
    </row>
    <row r="49" spans="11:13" x14ac:dyDescent="0.25">
      <c r="K49">
        <v>51.6</v>
      </c>
      <c r="L49">
        <v>4.5199999999999996</v>
      </c>
    </row>
    <row r="50" spans="11:13" x14ac:dyDescent="0.25">
      <c r="K50">
        <v>52.1</v>
      </c>
      <c r="L50">
        <v>3.72</v>
      </c>
    </row>
    <row r="51" spans="11:13" x14ac:dyDescent="0.25">
      <c r="K51">
        <v>52.6</v>
      </c>
      <c r="L51">
        <v>3.19</v>
      </c>
    </row>
    <row r="52" spans="11:13" x14ac:dyDescent="0.25">
      <c r="K52">
        <v>53.1</v>
      </c>
      <c r="L52">
        <v>2.94</v>
      </c>
    </row>
    <row r="54" spans="11:13" x14ac:dyDescent="0.25">
      <c r="K54" t="s">
        <v>0</v>
      </c>
      <c r="L54">
        <f>AVERAGE(L2:L52)</f>
        <v>4.3233333333333333</v>
      </c>
      <c r="M54">
        <f>AVERAGE(M2:M11)</f>
        <v>24.453333333333333</v>
      </c>
    </row>
    <row r="55" spans="11:13" x14ac:dyDescent="0.25">
      <c r="K55" t="s">
        <v>3</v>
      </c>
      <c r="L55">
        <f>L54/2</f>
        <v>2.1616666666666666</v>
      </c>
    </row>
    <row r="57" spans="11:13" x14ac:dyDescent="0.25">
      <c r="K57" t="s">
        <v>4</v>
      </c>
      <c r="L57">
        <v>358.9</v>
      </c>
    </row>
    <row r="59" spans="11:13" x14ac:dyDescent="0.25">
      <c r="L59">
        <v>9.24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Texas at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Hammon, Helen</dc:creator>
  <cp:lastModifiedBy>Hammon, Helen</cp:lastModifiedBy>
  <dcterms:created xsi:type="dcterms:W3CDTF">2018-02-06T15:31:40Z</dcterms:created>
  <dcterms:modified xsi:type="dcterms:W3CDTF">2018-02-07T16:21:32Z</dcterms:modified>
</cp:coreProperties>
</file>